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Luz Yeny Hernandez\Desktop\PLAN DE ACCION I TRIMESTRE VIGENCA 2021\"/>
    </mc:Choice>
  </mc:AlternateContent>
  <xr:revisionPtr revIDLastSave="0" documentId="13_ncr:1_{2CAD93DA-C092-4383-B93F-00D9FF7BEB86}" xr6:coauthVersionLast="47" xr6:coauthVersionMax="47" xr10:uidLastSave="{00000000-0000-0000-0000-000000000000}"/>
  <bookViews>
    <workbookView xWindow="-120" yWindow="-120" windowWidth="20730" windowHeight="11160" xr2:uid="{00000000-000D-0000-FFFF-FFFF00000000}"/>
  </bookViews>
  <sheets>
    <sheet name="SPI Acumulado" sheetId="1" r:id="rId1"/>
    <sheet name="Población" sheetId="2" r:id="rId2"/>
    <sheet name="Instrucciones Diligenciamiento" sheetId="3" r:id="rId3"/>
  </sheets>
  <externalReferences>
    <externalReference r:id="rId4"/>
  </externalReferences>
  <definedNames>
    <definedName name="_xlnm.Print_Titles" localSheetId="0">'SPI Acumulado'!$10:$13</definedName>
  </definedNames>
  <calcPr calcId="191029"/>
</workbook>
</file>

<file path=xl/calcChain.xml><?xml version="1.0" encoding="utf-8"?>
<calcChain xmlns="http://schemas.openxmlformats.org/spreadsheetml/2006/main">
  <c r="AP8" i="1" l="1"/>
  <c r="S14" i="1"/>
  <c r="S20" i="1"/>
  <c r="AP14" i="1" l="1"/>
  <c r="G15" i="2"/>
  <c r="AH17" i="1"/>
  <c r="H15" i="2" l="1"/>
  <c r="J15" i="2" s="1"/>
  <c r="Y15" i="2" s="1"/>
  <c r="V3" i="2"/>
  <c r="R40" i="1"/>
  <c r="P40" i="1"/>
  <c r="O40" i="1"/>
  <c r="AH14" i="1"/>
  <c r="K15" i="2" l="1"/>
  <c r="Z15" i="2" l="1"/>
  <c r="X15" i="2"/>
  <c r="AA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Jhon alexander Gutierrez</author>
  </authors>
  <commentList>
    <comment ref="P11" authorId="0" shapeId="0" xr:uid="{B0C54AE4-C4A9-4F54-A8AC-E43ABBED049B}">
      <text>
        <r>
          <rPr>
            <b/>
            <sz val="9"/>
            <color indexed="81"/>
            <rFont val="Tahoma"/>
            <family val="2"/>
          </rPr>
          <t xml:space="preserve">RECURSOS ASIGNADOS  
POR LA ADMINISTRACION MUNICIPAL
</t>
        </r>
      </text>
    </comment>
    <comment ref="AO11" authorId="0" shapeId="0" xr:uid="{D9F1D5E5-97F4-448D-B1F1-441FE859ABE0}">
      <text>
        <r>
          <rPr>
            <b/>
            <sz val="9"/>
            <color indexed="81"/>
            <rFont val="Tahoma"/>
            <family val="2"/>
          </rPr>
          <t xml:space="preserve">TOTAL RECURSOS INVERTIDOS EN LA EJECUCION DEL PROYECTO (TODAS LAS VIGENCIAS)
</t>
        </r>
      </text>
    </comment>
    <comment ref="AP11" authorId="0" shapeId="0" xr:uid="{3EC83339-E9F7-4696-8773-09B203589D1A}">
      <text>
        <r>
          <rPr>
            <b/>
            <sz val="9"/>
            <color indexed="81"/>
            <rFont val="Tahoma"/>
            <family val="2"/>
          </rPr>
          <t>CORRESPONDE AL VALOR DE LA EJECUCION PRESUPUESTAL DE TODO EL PROYECTO X100 /VALOR TOTAL PROGRAMADO DEL PROYECTO</t>
        </r>
        <r>
          <rPr>
            <sz val="9"/>
            <color indexed="81"/>
            <rFont val="Tahoma"/>
            <family val="2"/>
          </rPr>
          <t xml:space="preserve">
 (COLUMNA BH*100/COLUMA E)</t>
        </r>
      </text>
    </comment>
    <comment ref="AQ11" authorId="0" shapeId="0" xr:uid="{5417237B-684B-4C18-9871-8C944D4C9111}">
      <text>
        <r>
          <rPr>
            <sz val="9"/>
            <color indexed="81"/>
            <rFont val="Tahoma"/>
            <family val="2"/>
          </rPr>
          <t xml:space="preserve">PORCENTAJE DE EJECUCION FISICA  TOTAL DEL PROYECTO
 </t>
        </r>
      </text>
    </comment>
    <comment ref="A17" authorId="1" shapeId="0" xr:uid="{DF464561-5BD5-4911-9A4E-7785E21E1DB7}">
      <text>
        <r>
          <rPr>
            <b/>
            <sz val="9"/>
            <color indexed="81"/>
            <rFont val="Tahoma"/>
            <charset val="1"/>
          </rPr>
          <t>Jhon alexander Gutierrez:</t>
        </r>
        <r>
          <rPr>
            <sz val="9"/>
            <color indexed="81"/>
            <rFont val="Tahoma"/>
            <charset val="1"/>
          </rPr>
          <t xml:space="preserve">
FALTA META 231</t>
        </r>
      </text>
    </comment>
  </commentList>
</comments>
</file>

<file path=xl/sharedStrings.xml><?xml version="1.0" encoding="utf-8"?>
<sst xmlns="http://schemas.openxmlformats.org/spreadsheetml/2006/main" count="369" uniqueCount="285">
  <si>
    <t>INFORMACION GENERAL DEL SEGUIMIENTO A PROYECTOS DE INVERSIÓN</t>
  </si>
  <si>
    <r>
      <t xml:space="preserve">41. Compromiso Presupuestal
</t>
    </r>
    <r>
      <rPr>
        <sz val="9"/>
        <color theme="1"/>
        <rFont val="Tahoma"/>
        <family val="2"/>
      </rPr>
      <t>(Por Vigencias)</t>
    </r>
  </si>
  <si>
    <t>ENTE O SECTOR EJECUTOR</t>
  </si>
  <si>
    <t>FECHA ACUMULADA DEL INFORME</t>
  </si>
  <si>
    <t>NOMBRE DEL PROYECTO</t>
  </si>
  <si>
    <r>
      <t xml:space="preserve">Código BPPIN </t>
    </r>
    <r>
      <rPr>
        <sz val="9"/>
        <color theme="1"/>
        <rFont val="Tahoma"/>
        <family val="2"/>
      </rPr>
      <t>(Nacional)</t>
    </r>
  </si>
  <si>
    <t>VALOR TOTAL DEL PROYECTO</t>
  </si>
  <si>
    <t>Vigencias del Proyecto</t>
  </si>
  <si>
    <t>NOMBRE DIRECTIVO RESPONSABLE</t>
  </si>
  <si>
    <t>Año</t>
  </si>
  <si>
    <r>
      <t xml:space="preserve">Código BPPIM </t>
    </r>
    <r>
      <rPr>
        <sz val="9"/>
        <color theme="1"/>
        <rFont val="Tahoma"/>
        <family val="2"/>
      </rPr>
      <t>(Municipal)</t>
    </r>
  </si>
  <si>
    <t>Valor Vigencia Actual del Proyecto</t>
  </si>
  <si>
    <t>CARGO DEL DIRECTIVO</t>
  </si>
  <si>
    <t xml:space="preserve">PERIODO REPORTADO </t>
  </si>
  <si>
    <t>I TRIMESTRE</t>
  </si>
  <si>
    <t>Total</t>
  </si>
  <si>
    <t xml:space="preserve">META PDM No. </t>
  </si>
  <si>
    <t>SEGUIMIENTO AL OBJETIVO GENERAL DEL PROYECTO</t>
  </si>
  <si>
    <t>SEGUIMIENTO FINANCIERO DEL PROYECTO</t>
  </si>
  <si>
    <t>SEGUIMIENTO  A LA CONTRATACION DEL PROYECTO</t>
  </si>
  <si>
    <t>SEGUIMIENTO A INDICADORES DEL PROYECTO</t>
  </si>
  <si>
    <r>
      <t xml:space="preserve">TOTAL POBLACION BENEFICIADA CON EL PROYECTO </t>
    </r>
    <r>
      <rPr>
        <sz val="8"/>
        <rFont val="Tahoma"/>
        <family val="2"/>
      </rPr>
      <t>(Acumulada)</t>
    </r>
  </si>
  <si>
    <t>VALORACION AVANCE FÍSICO Y FINANCIERO DEL PROYECTO</t>
  </si>
  <si>
    <r>
      <t xml:space="preserve">OBJETIVO GENERAL DEL PROYECTO
</t>
    </r>
    <r>
      <rPr>
        <sz val="8"/>
        <rFont val="Tahoma"/>
        <family val="2"/>
      </rPr>
      <t>(Descripción del Propósito)</t>
    </r>
  </si>
  <si>
    <t>INDICADOR PARA MEDIR EL OBJETIVO GENERAL</t>
  </si>
  <si>
    <t>UNIDAD DE MEDIDA</t>
  </si>
  <si>
    <r>
      <t xml:space="preserve">CANTIDAD
 </t>
    </r>
    <r>
      <rPr>
        <sz val="8"/>
        <rFont val="Tahoma"/>
        <family val="2"/>
      </rPr>
      <t>(Programada para la Medición)</t>
    </r>
  </si>
  <si>
    <r>
      <t xml:space="preserve">AVANCE LOGRADO
</t>
    </r>
    <r>
      <rPr>
        <sz val="8"/>
        <rFont val="Tahoma"/>
        <family val="2"/>
      </rPr>
      <t>(Vigencia Actual)</t>
    </r>
  </si>
  <si>
    <r>
      <t xml:space="preserve">% FALTANTE POR EJECUTAR
</t>
    </r>
    <r>
      <rPr>
        <sz val="8"/>
        <rFont val="Tahoma"/>
        <family val="2"/>
      </rPr>
      <t>(Del Objetivo General del Proyecto)</t>
    </r>
  </si>
  <si>
    <t>ACTIVIDADES PRINCIPALES DEL PROYECTO</t>
  </si>
  <si>
    <t>% EJECUCION PRESUPUESTAL ACTIVIDAD PARA LA VIGENCIA</t>
  </si>
  <si>
    <t>NÚMERO Y FECHA DEL CONTRATO</t>
  </si>
  <si>
    <t>NOMBRE DEL CONTRATISTA</t>
  </si>
  <si>
    <t>OBJETO DEL CONTRATO</t>
  </si>
  <si>
    <t>VALOR DEL CONTRATO</t>
  </si>
  <si>
    <t>PLAZO DE EJECUCIÓN</t>
  </si>
  <si>
    <t>FECHA INICIO /
 FECHA DE TERMINACIÓN</t>
  </si>
  <si>
    <t>NOMBRE INTERVENTOR O SUPERVISOR DEL CONTRATO</t>
  </si>
  <si>
    <t>PRODUCTOS CONTRACTUALES</t>
  </si>
  <si>
    <r>
      <t>INDICADORES DE PRODUCTO</t>
    </r>
    <r>
      <rPr>
        <sz val="9"/>
        <rFont val="Tahoma"/>
        <family val="2"/>
      </rPr>
      <t/>
    </r>
  </si>
  <si>
    <t>INDICADORES DE GESTIÓN</t>
  </si>
  <si>
    <r>
      <t xml:space="preserve">VALOR COMPROMISO  TOTAL ACUMULADO DEL PROYECTO 
</t>
    </r>
    <r>
      <rPr>
        <sz val="8"/>
        <rFont val="Tahoma"/>
        <family val="2"/>
      </rPr>
      <t>(Suma todas las Vigencias)</t>
    </r>
  </si>
  <si>
    <t xml:space="preserve">% EJECUCION  FINANCIERA  DE TODO PROYECTO  </t>
  </si>
  <si>
    <t>% EJECUCION FISICA DE TODO EL  PROYECTO</t>
  </si>
  <si>
    <t xml:space="preserve">OBSERVACIONES </t>
  </si>
  <si>
    <t>Producto Entregado</t>
  </si>
  <si>
    <t>Unidad de Medida del Producto</t>
  </si>
  <si>
    <t>Cantidad Entregada</t>
  </si>
  <si>
    <r>
      <t xml:space="preserve">Nombre del Indicador
</t>
    </r>
    <r>
      <rPr>
        <sz val="8"/>
        <rFont val="Tahoma"/>
        <family val="2"/>
      </rPr>
      <t>(Producto)</t>
    </r>
  </si>
  <si>
    <t>Unidad de Medición</t>
  </si>
  <si>
    <t xml:space="preserve">% Ejecucion </t>
  </si>
  <si>
    <r>
      <t xml:space="preserve">Nombre del Indicador 
</t>
    </r>
    <r>
      <rPr>
        <sz val="8"/>
        <rFont val="Tahoma"/>
        <family val="2"/>
      </rPr>
      <t>(Gestión)</t>
    </r>
  </si>
  <si>
    <t>ICLD</t>
  </si>
  <si>
    <t>SGP</t>
  </si>
  <si>
    <t>ICDE</t>
  </si>
  <si>
    <t>Actividad 4</t>
  </si>
  <si>
    <t>Actividad 5</t>
  </si>
  <si>
    <t>ELABORÓ</t>
  </si>
  <si>
    <t>FIRMA</t>
  </si>
  <si>
    <t>REVISÓ</t>
  </si>
  <si>
    <t>APROBÓ</t>
  </si>
  <si>
    <t>RADICADO PLANEACION</t>
  </si>
  <si>
    <t xml:space="preserve">FIRMA Y SELLO DE QUIEN RECIBE </t>
  </si>
  <si>
    <t>CORRESPONDENCIA
SECRETARÍA DE PLANEACIÓN
(Dirección de Planeación Socioeconómica)</t>
  </si>
  <si>
    <t>Nombre</t>
  </si>
  <si>
    <t>Teléfono</t>
  </si>
  <si>
    <t>Correo Electrónico</t>
  </si>
  <si>
    <t>NOMBRE</t>
  </si>
  <si>
    <t>Cargo</t>
  </si>
  <si>
    <t>CARGO</t>
  </si>
  <si>
    <t>FECHA</t>
  </si>
  <si>
    <t>CONSECUTIVO</t>
  </si>
  <si>
    <t>Fecha</t>
  </si>
  <si>
    <t xml:space="preserve">FECHA </t>
  </si>
  <si>
    <t>HORA</t>
  </si>
  <si>
    <t>N° FOLIOS</t>
  </si>
  <si>
    <t>Director</t>
  </si>
  <si>
    <t>SECTOR</t>
  </si>
  <si>
    <t>VIGENCIA</t>
  </si>
  <si>
    <t>PERIODO</t>
  </si>
  <si>
    <t>RANGO EDAD</t>
  </si>
  <si>
    <t>SEXO</t>
  </si>
  <si>
    <t>GRUPO POBLACIONAL</t>
  </si>
  <si>
    <t>TOTALES</t>
  </si>
  <si>
    <t>Primera infancia
0 - 6 años</t>
  </si>
  <si>
    <t>Infancia
7 - 14 años</t>
  </si>
  <si>
    <t>Adolescencia
15 - 17 años</t>
  </si>
  <si>
    <t>Juventud
18 - 26 años</t>
  </si>
  <si>
    <t>Adultos
27 - 59 años</t>
  </si>
  <si>
    <t>Adultos mayores
Mayor de 60 años</t>
  </si>
  <si>
    <t>SUBTOTAL</t>
  </si>
  <si>
    <t>Mujer</t>
  </si>
  <si>
    <t>Hombre</t>
  </si>
  <si>
    <t>Víctimas del conflicto armado</t>
  </si>
  <si>
    <t>Desplazados</t>
  </si>
  <si>
    <t>Reincorporados</t>
  </si>
  <si>
    <t>Diversidad Funcional</t>
  </si>
  <si>
    <t>Gestantes</t>
  </si>
  <si>
    <t>Mujer/Hombre cabeza de Hogar</t>
  </si>
  <si>
    <t>Inmigrante</t>
  </si>
  <si>
    <t>LGTBI</t>
  </si>
  <si>
    <t>Población en pobreza extrema</t>
  </si>
  <si>
    <t>OTROS</t>
  </si>
  <si>
    <t>Indígenas</t>
  </si>
  <si>
    <t xml:space="preserve"> Afrocolombianas </t>
  </si>
  <si>
    <t>ROM (Gitano)</t>
  </si>
  <si>
    <t>TOTAL POBLACION BENEFICIADA EN LA VIGENCIA</t>
  </si>
  <si>
    <t>TOTAL POBLACION BENEFICIADA ACUMULADA</t>
  </si>
  <si>
    <t>% POBLACIÓN BENEFICIADA</t>
  </si>
  <si>
    <t>Meta del Plan de Desarrollo Municipal</t>
  </si>
  <si>
    <t>Ésta corresponde a la Meta del PDM de la Vigencia, con la que se encuentra alineada la formulación del proyecto</t>
  </si>
  <si>
    <t>Objetivo General</t>
  </si>
  <si>
    <t>Es la situación deseada para la población con relación al problema identificado. Estre corresponde al formulado en la MGA WEB del proyecto a reportar en el formato de Seguimiento a Proyectos de Inversión Acumulado</t>
  </si>
  <si>
    <t>Indicador que Mide el Objetivo General</t>
  </si>
  <si>
    <t xml:space="preserve">Este indicador está en la formulación MGA WEB del proyecto, en el Módulo de Identificación, capítulo de Objetivos Específicos. Es el punto de medición para el avance físico total del proyecto. </t>
  </si>
  <si>
    <t>Unidad de Medida</t>
  </si>
  <si>
    <t>Es la unidad en la que está dada la medición del indicador Ejem: Metros, Kilómetros, Hectáreas</t>
  </si>
  <si>
    <t>Cantidad</t>
  </si>
  <si>
    <t>Es lo programado numéricamente para la medición del indicador del objetivo general durante el total de vigencias del proyecto</t>
  </si>
  <si>
    <t>Línea de Avance</t>
  </si>
  <si>
    <t>Es el avance acumulado del indicador del objetivo general, reportado para las vigencias anteriores a las que se reporta. En el inicial del proyecto la línea de avance es igual 0</t>
  </si>
  <si>
    <t>Avance Logrado</t>
  </si>
  <si>
    <t>Es el reporte actual de lo avanzado en la vigencia por trimestre</t>
  </si>
  <si>
    <t>% Faltante por Ejecutar</t>
  </si>
  <si>
    <t>SEGUIMIENTO A LA CONTRATACIÓN DEL PROYECTO</t>
  </si>
  <si>
    <t>Actividades Principales del Proyecto</t>
  </si>
  <si>
    <t>Se listan las actividades que quedaron formuladas en la MGA WEB y en las Fichas de Programación</t>
  </si>
  <si>
    <t>Cantidad Programada</t>
  </si>
  <si>
    <t>Cantidades programadas por cada actividad en la MGA WEB y en las Fichas de Programación</t>
  </si>
  <si>
    <t>Fuentes de Financiación por Actividades</t>
  </si>
  <si>
    <t>Las fuentes de financiación que tiene el proyecto para desarrollarse y que quedaron en la formulación del proyecto</t>
  </si>
  <si>
    <t>Programación Inversión por Actividades</t>
  </si>
  <si>
    <t>Recursos Programados en la Formulación o Actualización del Proyecto para la Vigencia</t>
  </si>
  <si>
    <t>Asignación Presupuestal por Actividades</t>
  </si>
  <si>
    <t>Recursos Asignados por el Ente Terrirotorial para la Ejecución de las Actividades para la Vigencia Actual</t>
  </si>
  <si>
    <t>Ejecución Presupuestal por Actividades</t>
  </si>
  <si>
    <t>Recursos ejecutados por actividad durante la vigencia reportada</t>
  </si>
  <si>
    <t>% Ejecución Presupuestal por Actividad</t>
  </si>
  <si>
    <t>Es el cálculo del Porcentaje de Cumplimiento de cada actividad del proyecto</t>
  </si>
  <si>
    <t>Número y Fecha del Contrato</t>
  </si>
  <si>
    <t>Número asignado a la Minuta del Contrato y la Fecha de Firma del Contrato</t>
  </si>
  <si>
    <t>Nombre del Contratista</t>
  </si>
  <si>
    <t>Persona Natural o Jurídica que ejecuta el contrato</t>
  </si>
  <si>
    <t>Objeto del Contrato</t>
  </si>
  <si>
    <t>Es el Objeto Contractual que quedó registrado en el Portal de Contratación SECOP</t>
  </si>
  <si>
    <t>Valor del Contrato</t>
  </si>
  <si>
    <t>Es el valor total establecido en el contrato inicial</t>
  </si>
  <si>
    <t>Plazo de Ejecución</t>
  </si>
  <si>
    <t>Es el plazo de duración establecido para la ejecución total del contrato</t>
  </si>
  <si>
    <t>Fecha de Inicio y Fecha de Terminación</t>
  </si>
  <si>
    <t>Es la fecha del acta de inicio con el que arranca el contrato y su fecha final de terminación</t>
  </si>
  <si>
    <t>Nombre del Supervisor o Interventor</t>
  </si>
  <si>
    <t>Es el nombre de la persona que fue designada para la realización de la supervisión del contrato</t>
  </si>
  <si>
    <t>Es el producto principal que entrega el contratista durante la ejecución de su contrato</t>
  </si>
  <si>
    <t>Es la unidad en la que se mide el producto entregado por el contratista</t>
  </si>
  <si>
    <t>Cantidad Entregada de Productos</t>
  </si>
  <si>
    <t>Es la cantidad de productos que desarrolla el contratista durante la ejecución del objeto contractual</t>
  </si>
  <si>
    <t>Nombre del Indicador de Producto</t>
  </si>
  <si>
    <t>Indicador de Producto Formulado en el Módulo de Programación de la MGA WEB</t>
  </si>
  <si>
    <t>Cantidad programada  en la MGA WEB para la vigencia actual que se reporta</t>
  </si>
  <si>
    <t>Cantidad Ejecutada</t>
  </si>
  <si>
    <t>Cantidad de Ejecución realizada durante la vigencia que reporta el avance</t>
  </si>
  <si>
    <t>% Ejecución</t>
  </si>
  <si>
    <t>Cálculo de la Ejecución sobre lo Programado del Indicador de Producto</t>
  </si>
  <si>
    <t>Nombre del Indicador de Gestión</t>
  </si>
  <si>
    <t>Cálculo de la Ejecución sobre lo Programado del Indicador de Gestión</t>
  </si>
  <si>
    <t>POBLACIÓN BENEFICIADA DEL PROYECTO</t>
  </si>
  <si>
    <t>Total Población Beneficiada del Proyecto</t>
  </si>
  <si>
    <t>Este viene formulado desde la Hoja 2 "Población" donde deben discriminar la población atendida.
En el caso de que el proyecto no se ejecute, no se imprime la planilla de Población</t>
  </si>
  <si>
    <t xml:space="preserve">Valor Ejecución Total Acumulada </t>
  </si>
  <si>
    <t>En este campo se debe tener en cuenta el total ejecutado por cada vigencia del proyecto desde su inicio y acumularlo</t>
  </si>
  <si>
    <t>% Ejecución Financiera Proyecto</t>
  </si>
  <si>
    <t>Es el cálculo porcentual entre el valor total de ejecución sobre el valor total del proyecto formulado</t>
  </si>
  <si>
    <t>% Ejecución Física Proyecto</t>
  </si>
  <si>
    <t>Es el cálculo porcentual del avance físico total del proyecto, tomando el reporte trimestral del objetivo general</t>
  </si>
  <si>
    <t>Observaciones</t>
  </si>
  <si>
    <t>En este espacio se debe describir aclaraciones, justificaciones, novedades presentadas en la ejecución del proyecto durante cada trimestre</t>
  </si>
  <si>
    <t>Compromiso Presupuestal por Vigencias</t>
  </si>
  <si>
    <t>Es el compromiso presupuestal con el que se cierra cada vigencia del proyecto y se tienen en cuenta para el acumulado</t>
  </si>
  <si>
    <t>Es el cálculo por fórmula del porcentaje que falta por ejecutar del objetivo general del proyecto y que se determina de acuerdo a la naturaleza del proyecto</t>
  </si>
  <si>
    <r>
      <t xml:space="preserve">LINEA DE AVANCE ACUMULADA DEL INDICADOR
</t>
    </r>
    <r>
      <rPr>
        <sz val="8"/>
        <rFont val="Tahoma"/>
        <family val="2"/>
      </rPr>
      <t>(Vigencias Anteriores)</t>
    </r>
  </si>
  <si>
    <t>Número</t>
  </si>
  <si>
    <t>POBLACIÓN OBJETIVO</t>
  </si>
  <si>
    <t>POBLACION BENEFICIADA POR VIGENCIAS</t>
  </si>
  <si>
    <t>Año 1</t>
  </si>
  <si>
    <t>Año 2</t>
  </si>
  <si>
    <t>Año 3</t>
  </si>
  <si>
    <t>Población</t>
  </si>
  <si>
    <t>NOTAS.</t>
  </si>
  <si>
    <t>SEGUIMIENTO A LA POBLACIÓN BENEFICIADA DEL PROYECTO</t>
  </si>
  <si>
    <t>42. SEGUIMIENTO A LA POBLACIÓN BENEFICIADA DEL PROYECTO</t>
  </si>
  <si>
    <t>En esta hoja se debe diligenciar: 1. La Población Objetivo 2. Acumular Población Beneficiada por Año
3. Discriminar Población Beneficiada en la Vigencia que se reporta 4.Calcular % Población Beneficiada</t>
  </si>
  <si>
    <t>FORTALECIMIENTO DE LA GESTION Y DIRECCION DEL IMDER EN EL MUNICIPIO DE VILLAVICENCIO, META.</t>
  </si>
  <si>
    <t>DEL 01 DE ENERO AL 31 DE MARZO DE 2021</t>
  </si>
  <si>
    <t>INSTITUTO MUNICIPAL DE DEPORTE Y RECREACION DE VILLAVICENCIO- IMDER</t>
  </si>
  <si>
    <t xml:space="preserve">2020-50001-0250 </t>
  </si>
  <si>
    <t>2020-050001-0242</t>
  </si>
  <si>
    <t>2021</t>
  </si>
  <si>
    <t>2023</t>
  </si>
  <si>
    <t>Mejoramiento del observatorio de la política pública del deporte, recreación y la actividad física como un sistema de información para el fortalecimiento institucional</t>
  </si>
  <si>
    <t xml:space="preserve">Dotación de tecnología, mobiliario, papelería, elementos de oficina y de bioseguridad  y Suministro de Combustible  y Mantenimiento correctivo y preventivo de Vehiculo </t>
  </si>
  <si>
    <t>CANTIDAD PROGRAMADA POR ACTIVIDAD
VIGENCIA 2021</t>
  </si>
  <si>
    <t>FUENTES DE FINANCIACIÓN
VIGENCIA 2021</t>
  </si>
  <si>
    <t>PROGRAMACIÓN DE RECURSOS POR FUENTE DE LA ACTIVIDAD PARA LA VIGENCIA 2021</t>
  </si>
  <si>
    <t>ASIGNACIÓN PRESUPUESTAL POR FUENTE DE LA ACTIVIDAD PARA LA VIGENCIA 2021</t>
  </si>
  <si>
    <t>EJECUCION  PRESUPUESTAL  POR FUENTE DE LA ACTIVIDAD  VIGENCIA 2021</t>
  </si>
  <si>
    <t>SGP DEPORTE</t>
  </si>
  <si>
    <t>SGP LIBRE INVERSION</t>
  </si>
  <si>
    <t>MARIA CATALINA RAMOS VALENCIA</t>
  </si>
  <si>
    <t xml:space="preserve">JESSICA TATIANA CHAVEZ JURADO </t>
  </si>
  <si>
    <t>LINA MARIA OSORIO LONDOÑO</t>
  </si>
  <si>
    <t>ANDRES JULIAN ROZO ROJAS</t>
  </si>
  <si>
    <t xml:space="preserve">EBER AUGUSTO ROMERO MORERA </t>
  </si>
  <si>
    <t>HERVY JOVANY MONDRAGON PEÑUELA</t>
  </si>
  <si>
    <t>DOS (2) MESES</t>
  </si>
  <si>
    <t>TRES (3) MESES</t>
  </si>
  <si>
    <t>SIETE (7) MESES</t>
  </si>
  <si>
    <t>SEIS (6) MESES</t>
  </si>
  <si>
    <t>PRESTACIÓN DE SERVICIOS PROFESIONALES DE UN ABOGADO PARA ASESORAR Y BRINDAR ACOMPAÑAMIENTO INTEGRAL EN EL PROCESO DE CONTRATACION DEL INSTITUTO MUNICIPAL DE DEPORTE Y RECREACIÓN DE VILLAVICENCIO – IMDER</t>
  </si>
  <si>
    <t xml:space="preserve">PRESTACIÓN DE SERVICIOS TECNOLOGICOS PARA APOYAR EL PROCESO ADMINISTRATIVO Y FINANCIERO DEL INSTITUTO MUNICIPAL DE DEPORTE  Y RECREACIÓN DE VILLAVICENCIO-IMDER </t>
  </si>
  <si>
    <t>PRESTACIÓN DE SERVICIOS PROFESIONALES DE APOYO AL  FORTALECIMIENTO DEL PROCESO DE PLANEACIÓN Y DEL SISTEMA DE GESTIÓN DE CALIDAD DEL INSTITUTO MUNICIPAL DE DEPORTE Y RECREACIÓN DE VILLAVICENCIO- IMDER</t>
  </si>
  <si>
    <t>PRESTACIÓN DE SERVICIOS DE APOYO A LA GESTIÓN  PARA EL PROCESO DE GESTIÓN DOCUMENTAL DEL INSTITUTO MUNICIPAL DE DEPORTE Y RECREACIÓN DE VILLAVICENCIO – IMDER</t>
  </si>
  <si>
    <t>PRESTACIÓN DE SERVICIOS PROFESIONALES ESPECIALIZADOS PARA APOYAR  EL PROCESO DE CONTRATACIÓN DEL INSTITUTO MUNICIPAL DE DEPORTE Y RECREACIÓN DE VILLAVICENCIO –IMDER</t>
  </si>
  <si>
    <t>PRESTACIÓN DE SERVICIOS PROFESIONALES ESPECIALIZADOS PARA LA  ACTUALIZACIÓN, IMPLEMENTACIÓN E INICIACIÓN DEL PROCESO DE CERTIFICACIÓN DEL SISTEMA DE GESTIÓN DE CALIDAD, EN RELACIÓN CON LOS REQUISITOS LEGALES ASOCIADOS A MIPG EN EL INSTITUTO MUNICIPAL DE DEPORTE Y RECREACIÓN DE VILLAVICENCIO- IMDER.</t>
  </si>
  <si>
    <t>1. PRODUCTO / ENTREGABLE: Estudios previos, minuta del contrato, adendas, prorrogas, actas modificatorias y/o aclaratorias, actas de terminación, liquidaciones,  invitación a participar,  actas de cierre, solicitud de subsanación. 
2.PRODUCTO / ENTREGABLE: Estudios previos de la subdirección técnica. 
3. PRODUCTO / ENTREGABLE: Actas de reunión y/o registros de asistencia.
4.  PRODUCTO / ENTREGABLE: Registro de evaluación de proponentes y/o acta de comite evaluador.
5. PRODUCTO / ENTREGABLE: Documentos asociados al objeto del contrato.</t>
  </si>
  <si>
    <t xml:space="preserve">1.  PRODUCTO / ENTREGABLE: Certificado de Plan Anual de Adquisiciones, Presupuesto oficial, solicitud de disponibilidad presupuestal. 
2.  PRODUCTO / ENTREGABLE: Informes de gestión y/o informes a entes de control.
3.  PRODUCTO / ENTREGABLE: Base de datos de información de seguimiento a la ejecución de la inversión presupuestal.
4.  PRODUCTO / ENTREGABLE: Registro de seguimiento a  solicitudes y trámites radicados al área administrativa y financiera del Instituto.
5. PRODUCTO / ENTREGABLE: Registro de control de trámite de cuentas.
6.  PRODUCTO / ENTREGABLE: Acta de reunión y / o registro de asistencia. 
7. PRODUCTO / ENTREGABLE: Documentos asociados al objeto del contrato. </t>
  </si>
  <si>
    <t xml:space="preserve">1.  PRODUCTO / ENTREGABLE: Acta de reunión, Matriz de contexto.
2. PRODUCTO / ENTREGABLE: Matriz de necesidades y expectativas,  Actas de reunión.
3.  PRODUCTO / ENTREGABLE: Matriz de despliegue de indicadores.
4.  PRODUCTO / ENTREGABLE: Matriz de seguimiento de acciones correctivas productos no conforme y mejoramiento, Actas de reunión.
5.  PRODUCTO / ENTREGABLE: Documentación de los procesos de acuerdo a la necesidad.
6.  PRODUCTO / ENTREGABLE: Hoja de vida del indicador y registro de seguimiento, Registro de indicadores actualizados mediante mesas de trabajo con los responsables de acuerdo a la prioridad o la necesidad.
7.  PRODUCTO / ENTREGABLE: Matriz de seguimiento calidad.
8. PRODUCTO / ENTREGABLE: Matriz de requisitos legales, Actas de reunión.
9.  PRODUCTO / ENTREGABLE: Listado maestro de documentos actualizado Correos o formato de solicitud de creación de documentos recibidos, notas internas o comunicados de entrega de documentos. 
10. . PRODUCTO / ENTREGABLE: Registros de asistencia, actas de reunión.
11.  PRODUCTO / ENTREGABLE: Actas de reunión, Informes de gestión. 
12. . PRODUCTO / ENTREGABLE: Planes de acción registros de asistencias y actas de reunión.
13.  PRODUCTO / ENTREGABLE: Asistencias con ente certificador, Informe de resultados de auditoría externa.
14. PRODUCTO / ENTREGABLE: Documentos asociados al objeto del contrato. </t>
  </si>
  <si>
    <t>1. PRODUCTO / ENTREGABLE: Bacukup de la Información Digitalizada en el periodo.
2. PRODUCTO / ENTREGABLE: Rótulos de identificación documental, Registro fotográfico de organización documental.
3. PRODUCTO / ENTREGABLE: Identificación de Caja- Registro Fotográfico, Inventario Documental.
4. PRODUCTO / ENTREGABLE: Evidencia fotográfica.
5.  PRODUCTO/ ENTREGABLE: Bacukup de la Información Digitalizada en el periodo.
6. PRODUCTO / ENTREGABLE: Rótulos de identificación documental, Registro fotográfico de organización documental, Inventario Documental.
7.  PRODUCTO / ENTREGABLE: Documentos asociados al objeto del contrato.</t>
  </si>
  <si>
    <t>1. PRODUCTO / ENTREGABLE:  Estudios previos, certificados de idoneidad, invitaciones. 
2. PRODUCTO / ENTREGABLE: Actas de reunión y/o registros de asistencia.
3. PRODUCTO / ENTREGABLE: Registro de evaluación de proponentes y/o acta de comité evaluador.                                                                                               
4.  PRODUCTO / ENTREGABLE: Informes Financieros. 
5. PRODUCTO / ENTREGABLE: documentos requeridos por el supervisor. 
6.. PRODUCTO / ENTREGABLE: Documentos asociados al objeto del contrato.</t>
  </si>
  <si>
    <t xml:space="preserve">
1, PRODUCTO / ENTREGABLE: Lista de chequeo de Evaluación del SGI, Producto No Conforme y/o Servicio No conforme.
2. PRODUCTO / ENTREGABLE: Acta de Reunión y/o registros de asistencia, Documentos borradores presentado a través de correo electrónico.
3.  PRODUCTO / ENTREGABLE: Matriz de necesidades y expectativas de las partes interesadas, Registros de Asistencia, Acta de Reunión.
4.  PRODUCTO / ENTREGABLE: Matiz de riesgos, con soportes de muestras de cada control verificado.
5.  PRODUCTO / ENTREGABLE: Indicadores de gestión con medición y análisis.
6. Apoyar en la ejecución de actividades relacionada como críticas en el diagnóstico de la norma ISO9001:2015 y MIPG. PRODUCTO / ENTREGABLE: Realización de documentos, Actas de reunión, Registros de asistencia,Borradores de Actos Administrativo.
7. Apoyo en el seguimiento a los planes de acción (correctivas, preventiva y/o mejora) resultantes en las auditorías internas realizada al Instituto. PRODUCTO / ENTREGABLE: Plan de acción correctiva, preventiva y de mejora. 
8. PRODUCTO / ENTREGABLE: Nota Interna, Documentos, Informes, Registro de Asistencia, Actas de Reunión.
9. PRODUCTO Y/O ENTREGABLE: Nota Interna, Documentos, Informes, Registro de Asistencia, Actas de Reunión.
10. PRODUCTO / ENTREGABLE: Autoevaluación de MIPG y SGI
11. PRODUCTO / ENTREGABLE: Mapas de Riesgos Institucionales y Plan anticorrupción anexando registros de muestra de cumplimiento del control adoptado por el instituto.
12.PRODUCTO / ENTREGABLE: Plan estratégico Institucional.
13.PRODUCTO / ENTREGABLE: Documentos asociados al objeto del contrato.</t>
  </si>
  <si>
    <t>YURI PAOLA BETANCOURT GARCIA</t>
  </si>
  <si>
    <t>FRANCILENA MANOSALVA CASTRO</t>
  </si>
  <si>
    <t>PRESTACIÓN DE APOYO A LA GESTION PARA EL PROCESO DE INFORMACIÓN Y LAS COMUNICACIONES EN EL INSTITUTO MUNICIPAL DE DEPORTE Y RECREACIÓN DE VILLAVICENCIO- IMDER.</t>
  </si>
  <si>
    <t>PRESTACIÓN DE SERVICIOS DE APOYO A LA GESTION PARA EL ACOMPAÑAMIENTO TÉCNICO EN LOS PROCESOS  CONTRACTUALES DEL INSTITUTO MUNICIPAL DE DEPORTE Y RECREACIÓN DE VILLAVICENCIO IMDER</t>
  </si>
  <si>
    <t xml:space="preserve">1. PRODUCTO / ENTREGABLE: Formato de recepción de los PQRSD recibidos y direccionados a la dependencia que corresponda.
2.   PRODUCTO / ENTREGABLE: Informe trimestral de medición de las PQRSD recibidas por los diversos canales de comunicación.
3. PRODUCTO / ENTREGABLE: Inventario documental
4. PRODUCTO / ENTREGABLE:  Balance trimestral generado por el software que asigne el instituto. Informe estadístico por dependencia del estado del trámite.
5.PRODUCTO / ENTREGABLE:  Encuestas de satisfacción trimestral, Indicadores de Gestión.
6. PRODUCTO / ENTREGABLE: Formato del producto no conforme, Matriz de seguimiento del tratamiento de quejas y reclamos.
7. PRODUCTO / ENTREGABLE: Encuesta de satisfacción de la atención al usuario.
8.  PRODUCTO / ENTREGABLE: Matriz de registro de correspondencia y traslado para tratamiento.
9. PRODUCTO / ENTREGABLE: Horario de atención establecido al público, Registro de Atención al Público. 
10.  PRODUCTO / ENTREGABLE: Recibidos de las entregas de las respuestas en los tiempos establecidos a las solicitudes radicadas, Documentos asociados al objeto del contrato.
</t>
  </si>
  <si>
    <t xml:space="preserve">1.  PRODUCTO / ENTREGABLE: Actas de inicio, solicitud de inicio de proceso, certificado de idoneidad, designación de supervisor, actas de terminación, y actas de adición. 
2. . PRODUCTO / ENTREGABLE: Registro de validación.
3. PRODUCTO / ENTREGABLE: Registro de entrega de constancias y certificados. 
4. PROYECTO / ENTREGABLE: Actas de reunión y/o planilla de asistencia.
5.PRODUCTO / ENTREGABLE: Documentos asociados al objeto del contrato. </t>
  </si>
  <si>
    <t>Numero</t>
  </si>
  <si>
    <t>DIEGO LEONARDO GUTIERREZ LESMES</t>
  </si>
  <si>
    <t>PRESTACION DE SERVICIOS PROFESIONALES ESPECIALIZADOS PARA LA IMPLEMENTACION DEL OBSERVATORIO MEDIANTE LA INVESTIGACION, COORDINACION, SEGUIMIENTO Y EVALUACION DE LAS LINEAS ESTRATEGIAS DE LA POLITICA PUBLICA ADOPTADAS POR EL INSITUTO MUNICIPAL DE DEPORTE Y RECREACION DE VILLAVICENCIO IMDER</t>
  </si>
  <si>
    <t>1. PRODUCTO Y/O ENTREGABLE: - Actas de Reunión, registros de asistencia, informe de seguimiento de cumplimiento de las estrategias de política pública.
2. PRODUCTO Y/O ENTREGABLE: Actas de Reunión, registros de asistencia, informe de seguimiento de cumplimiento de las estrategias de política pública, convocatorias de reunión, notas internas de lineamiento con enfoque al cumplimiento del objeto contractual. 
3.  PRODUCTO Y/O ENTREGABLE: Base de datos en el aplicativo adoptado por el Instituto, certificado de registro adecuado de información a servidores públicos con responsabilidad de alimentar la plataforma de observatorio, análisis estadístico del consolidado de indicadores de procesos resultados y gestión, reporte de Indicadores de Gestión, resultado y producto asociados al cumplimiento de las estrategias de la política pública. 
4.  PRODUCTO Y/O ENTREGABLE: Propuesta de estrategias de promoción de la política pública, Informes de gestión. 
5.  PRODUCTO Y/O ENTREGABLE: Actas de Reunión, registros de asistencia, informe de seguimiento de cumplimiento de las estrategias de política pública.
6.  PRODUCTO Y/O ENTREGABLE: Reporte de certificación y aprobación de la correcta realización y ejecución de informes del equipo técnico que soporta la plataforma del Observatorio.
7.PRODUCTO Y/O ENTREGABLE: Registros de Revisión de informes de la Subdirección Técnica. 
8. PRODUCTO Y/O ENTREGABLE: Actas de Reunión, registros de asistencia. 
9.PRODUCTO Y/O ENTREGABLE: Difusión de los análisis de los datos, investigaciones y experiencias en los medios de comunicación que accede el instituto.</t>
  </si>
  <si>
    <t>8/23 de marzo de 2021</t>
  </si>
  <si>
    <t>9/23 de marzo de 2021</t>
  </si>
  <si>
    <t>10/23 de marzo de 2021</t>
  </si>
  <si>
    <t>11/23 de marzo de 2021</t>
  </si>
  <si>
    <t>13/25 de marzo de 2021</t>
  </si>
  <si>
    <t>15/25 de marzo de 2021</t>
  </si>
  <si>
    <t>17/26 de marzo de 2021</t>
  </si>
  <si>
    <t>LUIS FERNANDO VARGAS PAÑA</t>
  </si>
  <si>
    <t>DIRECTOR</t>
  </si>
  <si>
    <t>Mejorar la planificación y articulación de los procesos de gestión y desarrollo institucional del IMDER</t>
  </si>
  <si>
    <t>Observatorio del deporte fortalecido</t>
  </si>
  <si>
    <t>Instituto Municipal de deporte y recreación fortalecido</t>
  </si>
  <si>
    <t xml:space="preserve">Documentos normativos realizados  </t>
  </si>
  <si>
    <t>Cantidad Programada 2021</t>
  </si>
  <si>
    <t xml:space="preserve">Sistemas de información implementados  </t>
  </si>
  <si>
    <t>Entidades apoyadas</t>
  </si>
  <si>
    <t>Observatorios Con Asistencia Técnica Y Acompañamiento</t>
  </si>
  <si>
    <t>Base de Datos Actualizada</t>
  </si>
  <si>
    <t>Seguimiento a la evaluacion y actualizacion de procesos y procedimientos</t>
  </si>
  <si>
    <t>Satisfaccion del Cliente</t>
  </si>
  <si>
    <t>Implementacion del Sistema de Gestion</t>
  </si>
  <si>
    <t>No se ha avanzado en resultados de producto tenienedo en cuenta que la contratacion se inicio a finales del mes de marzo, por lo cual no permite una demostracion oportuna de resultados en los indicadores de producto.</t>
  </si>
  <si>
    <t>Cantidad Ejecutada 2021</t>
  </si>
  <si>
    <t>LUZ YENNY HERNANDEZ ELAICA</t>
  </si>
  <si>
    <t>luzyennyedc@hotmail.com</t>
  </si>
  <si>
    <t xml:space="preserve">Profesional Especializado de Planeacion </t>
  </si>
  <si>
    <t>ROSA JAZMIN DE ARMAS MONTAÑO</t>
  </si>
  <si>
    <t>subdireccionfinanciera@imdervillavicencio.gov.co</t>
  </si>
  <si>
    <t>Subdirectora Administrativa y Financiera</t>
  </si>
  <si>
    <t xml:space="preserve">LUIS FERNANDO VARGAS PEÑA </t>
  </si>
  <si>
    <t>Año 2021</t>
  </si>
  <si>
    <t>Año 2022</t>
  </si>
  <si>
    <t>Año 2023</t>
  </si>
  <si>
    <t>Instituto Municipal de Deporte y Recreacion de Villavicencio</t>
  </si>
  <si>
    <t xml:space="preserve">DEL 01 DE ENERO AL 31 DE MARZO DE 2021	</t>
  </si>
  <si>
    <t>29 DE MARZO DE 2021/28 DE OCTUBRE DE 2021</t>
  </si>
  <si>
    <t>23 DE MARZO DE 2021/22 DE MAYO DE 2021</t>
  </si>
  <si>
    <t>23 DE MARZO DE 2021/22 DE OCTUBRE DE 2021</t>
  </si>
  <si>
    <t>25 DE MARZO DE 2021/24 DE SEPTIEMBRE DE 2021</t>
  </si>
  <si>
    <t>25 DE MARZO DE 2021/24 DE OCTUBRE DE 2021</t>
  </si>
  <si>
    <t>JAIME ORLANDO HERNANDEZ JIMENEZ</t>
  </si>
  <si>
    <t>14/25 de marzo de 2021</t>
  </si>
  <si>
    <t>26 DE MARZO DE 2021/25 DE OCTUBRE DE 2021</t>
  </si>
  <si>
    <t>16/26 de marzo de 2021</t>
  </si>
  <si>
    <t xml:space="preserve">fortalecimineto de los procesos de las ares administrativas del instituto municipal de deporte y recreacion de villavicencio IMDER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</si>
</sst>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
    <numFmt numFmtId="165" formatCode="&quot;$&quot;\ #,##0"/>
    <numFmt numFmtId="166" formatCode="_(&quot;$&quot;* #,##0_);_(&quot;$&quot;* \(#,##0\);_(&quot;$&quot;* &quot;-&quot;??_);_(@_)"/>
  </numFmts>
  <fonts count="39" x14ac:knownFonts="1">
    <font>
      <sz val="11"/>
      <color theme="1"/>
      <name val="Calibri"/>
      <family val="2"/>
      <scheme val="minor"/>
    </font>
    <font>
      <sz val="10"/>
      <name val="Arial"/>
      <family val="2"/>
    </font>
    <font>
      <sz val="11"/>
      <color theme="1"/>
      <name val="Calibri"/>
      <family val="2"/>
      <scheme val="minor"/>
    </font>
    <font>
      <sz val="9"/>
      <color theme="1"/>
      <name val="Tahoma"/>
      <family val="2"/>
    </font>
    <font>
      <b/>
      <sz val="9"/>
      <color theme="1"/>
      <name val="Tahoma"/>
      <family val="2"/>
    </font>
    <font>
      <b/>
      <sz val="9"/>
      <name val="Tahoma"/>
      <family val="2"/>
    </font>
    <font>
      <b/>
      <sz val="9"/>
      <color theme="2" tint="-0.499984740745262"/>
      <name val="Tahoma"/>
      <family val="2"/>
    </font>
    <font>
      <b/>
      <sz val="8"/>
      <name val="Tahoma"/>
      <family val="2"/>
    </font>
    <font>
      <sz val="8"/>
      <name val="Tahoma"/>
      <family val="2"/>
    </font>
    <font>
      <sz val="9"/>
      <name val="Tahoma"/>
      <family val="2"/>
    </font>
    <font>
      <sz val="9"/>
      <color rgb="FFFF0000"/>
      <name val="Tahoma"/>
      <family val="2"/>
    </font>
    <font>
      <b/>
      <sz val="9"/>
      <color theme="1" tint="0.249977111117893"/>
      <name val="Tahoma"/>
      <family val="2"/>
    </font>
    <font>
      <sz val="8"/>
      <color rgb="FFFF0000"/>
      <name val="Tahoma"/>
      <family val="2"/>
    </font>
    <font>
      <b/>
      <sz val="9"/>
      <color rgb="FFFF0000"/>
      <name val="Tahoma"/>
      <family val="2"/>
    </font>
    <font>
      <b/>
      <sz val="8"/>
      <color theme="2" tint="-0.249977111117893"/>
      <name val="Tahoma"/>
      <family val="2"/>
    </font>
    <font>
      <b/>
      <sz val="8"/>
      <color theme="1"/>
      <name val="Tahoma"/>
      <family val="2"/>
    </font>
    <font>
      <b/>
      <sz val="9"/>
      <color indexed="81"/>
      <name val="Tahoma"/>
      <family val="2"/>
    </font>
    <font>
      <sz val="9"/>
      <color indexed="81"/>
      <name val="Tahoma"/>
      <family val="2"/>
    </font>
    <font>
      <b/>
      <sz val="10"/>
      <color theme="0"/>
      <name val="Arial"/>
      <family val="2"/>
    </font>
    <font>
      <sz val="9"/>
      <color theme="1"/>
      <name val="Arial"/>
      <family val="2"/>
    </font>
    <font>
      <sz val="9"/>
      <color theme="1"/>
      <name val="Calibri"/>
      <family val="2"/>
      <scheme val="minor"/>
    </font>
    <font>
      <b/>
      <sz val="9"/>
      <color theme="1"/>
      <name val="Arial"/>
      <family val="2"/>
    </font>
    <font>
      <b/>
      <sz val="9"/>
      <color theme="0"/>
      <name val="Arial"/>
      <family val="2"/>
    </font>
    <font>
      <b/>
      <sz val="9"/>
      <name val="Arial"/>
      <family val="2"/>
    </font>
    <font>
      <b/>
      <sz val="9"/>
      <color theme="1"/>
      <name val="Calibri"/>
      <family val="2"/>
      <scheme val="minor"/>
    </font>
    <font>
      <sz val="9"/>
      <color theme="5" tint="-0.249977111117893"/>
      <name val="Arial"/>
      <family val="2"/>
    </font>
    <font>
      <sz val="9"/>
      <name val="Arial"/>
      <family val="2"/>
    </font>
    <font>
      <b/>
      <sz val="9"/>
      <color theme="5" tint="-0.249977111117893"/>
      <name val="Arial"/>
      <family val="2"/>
    </font>
    <font>
      <b/>
      <i/>
      <sz val="11"/>
      <color theme="1"/>
      <name val="Calibri"/>
      <family val="2"/>
      <scheme val="minor"/>
    </font>
    <font>
      <i/>
      <sz val="11"/>
      <color theme="1"/>
      <name val="Calibri"/>
      <family val="2"/>
      <scheme val="minor"/>
    </font>
    <font>
      <b/>
      <sz val="9"/>
      <color theme="1" tint="0.249977111117893"/>
      <name val="Arial"/>
      <family val="2"/>
    </font>
    <font>
      <b/>
      <sz val="12"/>
      <name val="Arial"/>
      <family val="2"/>
    </font>
    <font>
      <b/>
      <sz val="8"/>
      <name val="Arial"/>
      <family val="2"/>
    </font>
    <font>
      <sz val="11"/>
      <color rgb="FF000000"/>
      <name val="Calibri"/>
      <family val="2"/>
    </font>
    <font>
      <sz val="11"/>
      <color theme="1"/>
      <name val="Calibri"/>
      <family val="2"/>
    </font>
    <font>
      <sz val="11"/>
      <name val="Calibri"/>
      <family val="2"/>
    </font>
    <font>
      <u/>
      <sz val="11"/>
      <color theme="10"/>
      <name val="Calibri"/>
      <family val="2"/>
      <scheme val="minor"/>
    </font>
    <font>
      <sz val="9"/>
      <color indexed="81"/>
      <name val="Tahoma"/>
      <charset val="1"/>
    </font>
    <font>
      <b/>
      <sz val="9"/>
      <color indexed="81"/>
      <name val="Tahoma"/>
      <charset val="1"/>
    </font>
  </fonts>
  <fills count="19">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rgb="FF99FF99"/>
        <bgColor indexed="64"/>
      </patternFill>
    </fill>
    <fill>
      <patternFill patternType="solid">
        <fgColor theme="8" tint="0.79998168889431442"/>
        <bgColor indexed="64"/>
      </patternFill>
    </fill>
    <fill>
      <patternFill patternType="solid">
        <fgColor rgb="FF33CCCC"/>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rgb="FF92CDDC"/>
      </patternFill>
    </fill>
    <fill>
      <patternFill patternType="solid">
        <fgColor theme="0"/>
        <bgColor rgb="FFCFE2F3"/>
      </patternFill>
    </fill>
    <fill>
      <patternFill patternType="solid">
        <fgColor theme="0"/>
        <bgColor rgb="FFE6B8B7"/>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36" fillId="0" borderId="0" applyNumberFormat="0" applyFill="0" applyBorder="0" applyAlignment="0" applyProtection="0"/>
  </cellStyleXfs>
  <cellXfs count="384">
    <xf numFmtId="0" fontId="0" fillId="0" borderId="0" xfId="0"/>
    <xf numFmtId="0" fontId="3" fillId="0" borderId="0" xfId="0" applyFont="1"/>
    <xf numFmtId="164" fontId="3" fillId="0" borderId="0" xfId="0" applyNumberFormat="1" applyFont="1"/>
    <xf numFmtId="0" fontId="3" fillId="0" borderId="0" xfId="0" applyFont="1" applyAlignment="1">
      <alignment vertical="center"/>
    </xf>
    <xf numFmtId="0" fontId="4" fillId="0" borderId="0" xfId="0" applyFont="1" applyAlignment="1">
      <alignment vertical="center"/>
    </xf>
    <xf numFmtId="49" fontId="4" fillId="3" borderId="8" xfId="0" applyNumberFormat="1" applyFont="1" applyFill="1" applyBorder="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vertical="center" wrapText="1"/>
    </xf>
    <xf numFmtId="0" fontId="4" fillId="0" borderId="0" xfId="0" applyFont="1" applyAlignment="1">
      <alignment horizontal="center" vertical="center"/>
    </xf>
    <xf numFmtId="1" fontId="4" fillId="0" borderId="0" xfId="0" applyNumberFormat="1" applyFont="1" applyAlignment="1">
      <alignment horizontal="center" vertical="center"/>
    </xf>
    <xf numFmtId="0" fontId="5" fillId="0" borderId="0" xfId="0" applyFont="1" applyAlignment="1">
      <alignment horizontal="center" vertical="center"/>
    </xf>
    <xf numFmtId="0" fontId="4" fillId="3" borderId="8" xfId="0" applyFont="1" applyFill="1" applyBorder="1" applyAlignment="1">
      <alignment horizontal="center" vertical="center"/>
    </xf>
    <xf numFmtId="0" fontId="6" fillId="0" borderId="6" xfId="0" applyFont="1" applyBorder="1" applyAlignment="1">
      <alignment horizontal="center" vertical="center"/>
    </xf>
    <xf numFmtId="0" fontId="3" fillId="0" borderId="0" xfId="0" applyFont="1" applyAlignment="1">
      <alignment horizontal="center"/>
    </xf>
    <xf numFmtId="0" fontId="4" fillId="0" borderId="6" xfId="0" applyFont="1" applyBorder="1" applyAlignment="1">
      <alignment horizontal="center" vertical="center"/>
    </xf>
    <xf numFmtId="0" fontId="7" fillId="8" borderId="1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6" xfId="0" applyFont="1" applyFill="1" applyBorder="1" applyAlignment="1">
      <alignment horizontal="center" vertical="center" textRotation="90" wrapText="1"/>
    </xf>
    <xf numFmtId="0" fontId="5" fillId="0" borderId="0" xfId="0" applyFont="1"/>
    <xf numFmtId="0" fontId="7" fillId="5"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0" xfId="0" applyFont="1"/>
    <xf numFmtId="165" fontId="10" fillId="0" borderId="6" xfId="0" applyNumberFormat="1" applyFont="1" applyBorder="1" applyAlignment="1" applyProtection="1">
      <alignment vertical="center" wrapText="1"/>
      <protection locked="0"/>
    </xf>
    <xf numFmtId="9" fontId="9" fillId="0" borderId="3" xfId="0" applyNumberFormat="1" applyFont="1" applyBorder="1" applyAlignment="1" applyProtection="1">
      <alignment horizontal="center" vertical="center" wrapText="1"/>
      <protection locked="0"/>
    </xf>
    <xf numFmtId="165" fontId="10" fillId="0" borderId="6" xfId="0" applyNumberFormat="1" applyFont="1" applyBorder="1" applyAlignment="1" applyProtection="1">
      <alignment horizontal="right" vertical="center" wrapText="1"/>
      <protection locked="0"/>
    </xf>
    <xf numFmtId="0" fontId="13" fillId="0" borderId="0" xfId="0" applyFont="1" applyAlignment="1">
      <alignment vertical="center"/>
    </xf>
    <xf numFmtId="165" fontId="11" fillId="0" borderId="0" xfId="0" applyNumberFormat="1" applyFont="1" applyAlignment="1">
      <alignment vertical="center"/>
    </xf>
    <xf numFmtId="165" fontId="11" fillId="5" borderId="0" xfId="0" applyNumberFormat="1" applyFont="1" applyFill="1" applyAlignment="1">
      <alignment horizontal="center" vertical="center"/>
    </xf>
    <xf numFmtId="0" fontId="13"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center"/>
    </xf>
    <xf numFmtId="0" fontId="5" fillId="0" borderId="6" xfId="0" applyFont="1" applyBorder="1" applyAlignment="1">
      <alignment vertical="center"/>
    </xf>
    <xf numFmtId="0" fontId="4" fillId="0" borderId="0" xfId="0" applyFont="1"/>
    <xf numFmtId="0" fontId="7" fillId="0" borderId="0" xfId="0" applyFont="1" applyAlignment="1">
      <alignment vertical="center" wrapText="1"/>
    </xf>
    <xf numFmtId="0" fontId="14" fillId="0" borderId="0" xfId="0" applyFont="1" applyAlignment="1">
      <alignment vertical="center" wrapText="1"/>
    </xf>
    <xf numFmtId="0" fontId="7" fillId="0" borderId="1" xfId="0" applyFont="1" applyBorder="1" applyAlignment="1">
      <alignment vertical="center" wrapText="1"/>
    </xf>
    <xf numFmtId="0" fontId="8" fillId="0" borderId="6" xfId="0" applyFont="1" applyBorder="1" applyAlignment="1">
      <alignment vertical="center" wrapText="1"/>
    </xf>
    <xf numFmtId="0" fontId="7" fillId="0" borderId="6" xfId="0" applyFont="1" applyBorder="1" applyAlignment="1">
      <alignment horizontal="right" vertical="center" wrapText="1"/>
    </xf>
    <xf numFmtId="0" fontId="15" fillId="0" borderId="1" xfId="0" applyFont="1" applyBorder="1"/>
    <xf numFmtId="0" fontId="7" fillId="0" borderId="0" xfId="0" applyFont="1" applyAlignment="1">
      <alignment vertical="center" textRotation="90" wrapText="1"/>
    </xf>
    <xf numFmtId="0" fontId="8" fillId="0" borderId="0" xfId="0" applyFont="1" applyAlignment="1">
      <alignment vertical="center" wrapText="1"/>
    </xf>
    <xf numFmtId="0" fontId="19" fillId="0" borderId="0" xfId="0" applyFont="1"/>
    <xf numFmtId="0" fontId="20" fillId="0" borderId="0" xfId="0" applyFont="1"/>
    <xf numFmtId="0" fontId="21" fillId="0" borderId="0" xfId="0" applyFont="1" applyAlignment="1">
      <alignment horizontal="center" vertical="center"/>
    </xf>
    <xf numFmtId="0" fontId="21" fillId="0" borderId="0" xfId="0" applyFont="1" applyAlignment="1">
      <alignment vertical="center"/>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5" fillId="0" borderId="12"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19" fillId="0" borderId="0" xfId="0" applyFont="1" applyAlignment="1">
      <alignment horizontal="left" wrapText="1"/>
    </xf>
    <xf numFmtId="164" fontId="19" fillId="0" borderId="0" xfId="0" applyNumberFormat="1" applyFont="1"/>
    <xf numFmtId="0" fontId="27" fillId="0" borderId="0" xfId="0" applyFont="1" applyAlignment="1">
      <alignment horizontal="center" vertical="center"/>
    </xf>
    <xf numFmtId="0" fontId="27" fillId="0" borderId="0" xfId="0" applyFont="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25" fillId="0" borderId="0" xfId="0" applyFont="1" applyBorder="1" applyAlignment="1">
      <alignment vertical="center" wrapText="1"/>
    </xf>
    <xf numFmtId="0" fontId="23" fillId="0" borderId="0" xfId="0" applyFont="1" applyBorder="1" applyAlignment="1">
      <alignment vertical="center" wrapText="1"/>
    </xf>
    <xf numFmtId="0" fontId="29" fillId="0" borderId="0" xfId="0" applyFont="1"/>
    <xf numFmtId="0" fontId="28" fillId="2" borderId="0" xfId="0" applyFont="1" applyFill="1" applyAlignment="1">
      <alignment horizontal="center" vertical="center"/>
    </xf>
    <xf numFmtId="0" fontId="28" fillId="0" borderId="0" xfId="0" applyFont="1" applyAlignment="1">
      <alignment horizontal="left" vertical="center"/>
    </xf>
    <xf numFmtId="0" fontId="29" fillId="0" borderId="0" xfId="0" applyFont="1" applyAlignment="1">
      <alignment horizontal="justify" vertical="center" wrapText="1"/>
    </xf>
    <xf numFmtId="0" fontId="29" fillId="0" borderId="0" xfId="0" applyFont="1" applyAlignment="1">
      <alignment vertical="center"/>
    </xf>
    <xf numFmtId="0" fontId="28" fillId="6" borderId="0" xfId="0" applyFont="1" applyFill="1" applyAlignment="1">
      <alignment horizontal="left" vertical="center"/>
    </xf>
    <xf numFmtId="0" fontId="29" fillId="6" borderId="0" xfId="0" applyFont="1" applyFill="1" applyAlignment="1">
      <alignment horizontal="justify" vertical="center" wrapText="1"/>
    </xf>
    <xf numFmtId="0" fontId="29" fillId="0" borderId="0" xfId="0" applyFont="1" applyAlignment="1">
      <alignment horizontal="left" vertical="center"/>
    </xf>
    <xf numFmtId="0" fontId="29" fillId="6" borderId="0" xfId="0" applyFont="1" applyFill="1" applyAlignment="1">
      <alignment horizontal="left" vertical="center"/>
    </xf>
    <xf numFmtId="0" fontId="28" fillId="0" borderId="0" xfId="0" applyFont="1" applyAlignment="1">
      <alignment horizontal="center" vertical="center"/>
    </xf>
    <xf numFmtId="4" fontId="9" fillId="0" borderId="6" xfId="0" applyNumberFormat="1" applyFont="1" applyBorder="1" applyAlignment="1" applyProtection="1">
      <alignment vertical="center"/>
      <protection locked="0"/>
    </xf>
    <xf numFmtId="165" fontId="9" fillId="0" borderId="6" xfId="0" applyNumberFormat="1" applyFont="1" applyBorder="1" applyAlignment="1" applyProtection="1">
      <alignment vertical="center"/>
      <protection locked="0"/>
    </xf>
    <xf numFmtId="0" fontId="28" fillId="0" borderId="0" xfId="0" applyFont="1" applyBorder="1" applyAlignment="1">
      <alignment horizontal="left" vertical="center"/>
    </xf>
    <xf numFmtId="0" fontId="29" fillId="0" borderId="0" xfId="0" applyFont="1" applyBorder="1" applyAlignment="1">
      <alignment horizontal="justify" vertical="center" wrapText="1"/>
    </xf>
    <xf numFmtId="0" fontId="29" fillId="0" borderId="0" xfId="0" applyFont="1" applyBorder="1"/>
    <xf numFmtId="0" fontId="7" fillId="9" borderId="1" xfId="0" applyFont="1" applyFill="1" applyBorder="1" applyAlignment="1">
      <alignment horizontal="center" vertical="center" textRotation="90" wrapText="1"/>
    </xf>
    <xf numFmtId="0" fontId="7" fillId="9" borderId="4"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3" fillId="10" borderId="6" xfId="1" applyFont="1" applyFill="1" applyBorder="1" applyAlignment="1">
      <alignment horizontal="center" vertical="center" wrapText="1"/>
    </xf>
    <xf numFmtId="3" fontId="26" fillId="0" borderId="6" xfId="1" applyNumberFormat="1" applyFont="1" applyBorder="1" applyAlignment="1" applyProtection="1">
      <alignment horizontal="center" textRotation="90" wrapText="1"/>
      <protection locked="0"/>
    </xf>
    <xf numFmtId="3" fontId="26" fillId="0" borderId="6" xfId="0" applyNumberFormat="1" applyFont="1" applyBorder="1" applyAlignment="1" applyProtection="1">
      <alignment horizontal="center" textRotation="90"/>
      <protection locked="0"/>
    </xf>
    <xf numFmtId="3" fontId="23" fillId="0" borderId="6" xfId="1" applyNumberFormat="1" applyFont="1" applyBorder="1" applyAlignment="1">
      <alignment horizontal="center" textRotation="90" wrapText="1"/>
    </xf>
    <xf numFmtId="3" fontId="23" fillId="14" borderId="6" xfId="1" applyNumberFormat="1" applyFont="1" applyFill="1" applyBorder="1" applyAlignment="1">
      <alignment horizontal="center" textRotation="90" wrapText="1"/>
    </xf>
    <xf numFmtId="3" fontId="23" fillId="11" borderId="6" xfId="1" applyNumberFormat="1" applyFont="1" applyFill="1" applyBorder="1" applyAlignment="1">
      <alignment horizontal="center" textRotation="90" wrapText="1"/>
    </xf>
    <xf numFmtId="0" fontId="21" fillId="0" borderId="12" xfId="0" applyFont="1" applyBorder="1" applyAlignment="1">
      <alignment horizontal="center" vertical="center"/>
    </xf>
    <xf numFmtId="0" fontId="21" fillId="0" borderId="0" xfId="0" applyFont="1" applyBorder="1" applyAlignment="1">
      <alignment horizontal="center" vertical="center"/>
    </xf>
    <xf numFmtId="9" fontId="9" fillId="0" borderId="8" xfId="0" applyNumberFormat="1" applyFont="1" applyBorder="1" applyAlignment="1" applyProtection="1">
      <alignment horizontal="center" vertical="center" wrapText="1"/>
      <protection locked="0"/>
    </xf>
    <xf numFmtId="165" fontId="9" fillId="0" borderId="6" xfId="0" applyNumberFormat="1" applyFont="1" applyBorder="1" applyAlignment="1" applyProtection="1">
      <alignment vertical="center" wrapText="1"/>
      <protection locked="0"/>
    </xf>
    <xf numFmtId="165" fontId="9" fillId="0" borderId="1"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0" fontId="3" fillId="0" borderId="6" xfId="0" applyFont="1" applyBorder="1" applyAlignment="1" applyProtection="1">
      <alignment vertical="center" textRotation="90"/>
      <protection locked="0"/>
    </xf>
    <xf numFmtId="0" fontId="9" fillId="0" borderId="6" xfId="0" applyFont="1" applyBorder="1" applyAlignment="1" applyProtection="1">
      <alignment vertical="center" wrapText="1"/>
      <protection locked="0"/>
    </xf>
    <xf numFmtId="9" fontId="7" fillId="0" borderId="0" xfId="2" applyFont="1" applyBorder="1" applyAlignment="1" applyProtection="1">
      <alignment vertical="center"/>
      <protection locked="0"/>
    </xf>
    <xf numFmtId="0" fontId="12" fillId="0" borderId="6" xfId="0" applyFont="1" applyBorder="1" applyAlignment="1" applyProtection="1">
      <alignment vertical="center" wrapText="1"/>
      <protection locked="0"/>
    </xf>
    <xf numFmtId="3" fontId="5" fillId="0" borderId="6" xfId="0" applyNumberFormat="1" applyFont="1" applyBorder="1" applyAlignment="1">
      <alignment vertical="center"/>
    </xf>
    <xf numFmtId="165" fontId="9" fillId="4" borderId="6" xfId="0" applyNumberFormat="1" applyFont="1" applyFill="1" applyBorder="1" applyAlignment="1" applyProtection="1">
      <alignment vertical="center" wrapText="1"/>
      <protection locked="0"/>
    </xf>
    <xf numFmtId="9" fontId="7" fillId="0" borderId="6" xfId="2" applyFont="1" applyBorder="1" applyAlignment="1" applyProtection="1">
      <alignment vertical="center"/>
      <protection locked="0"/>
    </xf>
    <xf numFmtId="0" fontId="8" fillId="0" borderId="6" xfId="0" applyFont="1" applyBorder="1" applyAlignment="1" applyProtection="1">
      <alignment vertical="center"/>
      <protection locked="0"/>
    </xf>
    <xf numFmtId="2" fontId="12" fillId="0" borderId="6" xfId="0" applyNumberFormat="1" applyFont="1" applyBorder="1" applyAlignment="1" applyProtection="1">
      <alignment vertical="center"/>
      <protection locked="0"/>
    </xf>
    <xf numFmtId="2" fontId="8" fillId="0" borderId="6" xfId="0" applyNumberFormat="1" applyFont="1" applyBorder="1" applyAlignment="1" applyProtection="1">
      <alignment vertical="center" wrapText="1"/>
      <protection locked="0"/>
    </xf>
    <xf numFmtId="2" fontId="12" fillId="0" borderId="0" xfId="0" applyNumberFormat="1" applyFont="1" applyBorder="1" applyAlignment="1" applyProtection="1">
      <alignment vertical="center"/>
      <protection locked="0"/>
    </xf>
    <xf numFmtId="9" fontId="9" fillId="0" borderId="6" xfId="0" applyNumberFormat="1" applyFont="1" applyBorder="1" applyAlignment="1" applyProtection="1">
      <alignment vertical="center" wrapText="1"/>
      <protection locked="0"/>
    </xf>
    <xf numFmtId="4" fontId="9" fillId="0" borderId="1" xfId="0" applyNumberFormat="1" applyFont="1" applyBorder="1" applyAlignment="1" applyProtection="1">
      <alignment vertical="center"/>
      <protection locked="0"/>
    </xf>
    <xf numFmtId="49" fontId="5" fillId="0" borderId="6" xfId="0" applyNumberFormat="1" applyFont="1" applyBorder="1" applyAlignment="1">
      <alignment horizontal="center" vertical="center" wrapText="1"/>
    </xf>
    <xf numFmtId="0" fontId="8" fillId="0" borderId="6" xfId="0" applyFont="1" applyBorder="1" applyAlignment="1" applyProtection="1">
      <alignment horizontal="center" vertical="center" wrapText="1"/>
      <protection locked="0"/>
    </xf>
    <xf numFmtId="165" fontId="10" fillId="15" borderId="6" xfId="0" applyNumberFormat="1" applyFont="1" applyFill="1" applyBorder="1" applyAlignment="1" applyProtection="1">
      <alignment vertical="center"/>
      <protection locked="0"/>
    </xf>
    <xf numFmtId="165" fontId="9" fillId="4" borderId="6" xfId="0" applyNumberFormat="1" applyFont="1" applyFill="1" applyBorder="1" applyAlignment="1" applyProtection="1">
      <alignment vertical="center"/>
      <protection locked="0"/>
    </xf>
    <xf numFmtId="4" fontId="9" fillId="4" borderId="6" xfId="0" applyNumberFormat="1" applyFont="1" applyFill="1" applyBorder="1" applyAlignment="1" applyProtection="1">
      <alignment vertical="center"/>
      <protection locked="0"/>
    </xf>
    <xf numFmtId="4" fontId="9" fillId="4" borderId="6" xfId="0" applyNumberFormat="1" applyFont="1" applyFill="1" applyBorder="1" applyAlignment="1" applyProtection="1">
      <alignment horizontal="justify" vertical="center" wrapText="1"/>
      <protection locked="0"/>
    </xf>
    <xf numFmtId="4" fontId="9" fillId="4" borderId="6" xfId="0" applyNumberFormat="1" applyFont="1" applyFill="1" applyBorder="1" applyAlignment="1" applyProtection="1">
      <alignment horizontal="center" vertical="center"/>
      <protection locked="0"/>
    </xf>
    <xf numFmtId="49" fontId="34" fillId="16" borderId="19" xfId="0" applyNumberFormat="1" applyFont="1" applyFill="1" applyBorder="1" applyAlignment="1">
      <alignment horizontal="center" vertical="center" wrapText="1"/>
    </xf>
    <xf numFmtId="4" fontId="9" fillId="4" borderId="1" xfId="0" applyNumberFormat="1" applyFont="1" applyFill="1" applyBorder="1" applyAlignment="1" applyProtection="1">
      <alignment vertical="center"/>
      <protection locked="0"/>
    </xf>
    <xf numFmtId="49" fontId="33" fillId="17" borderId="19" xfId="0" applyNumberFormat="1" applyFont="1" applyFill="1" applyBorder="1" applyAlignment="1">
      <alignment horizontal="center" vertical="center" wrapText="1"/>
    </xf>
    <xf numFmtId="0" fontId="33" fillId="18" borderId="19" xfId="0" applyFont="1" applyFill="1" applyBorder="1" applyAlignment="1">
      <alignment horizontal="left" vertical="center" wrapText="1"/>
    </xf>
    <xf numFmtId="0" fontId="33" fillId="17" borderId="19" xfId="0" applyFont="1" applyFill="1" applyBorder="1" applyAlignment="1">
      <alignment horizontal="justify" vertical="center" wrapText="1"/>
    </xf>
    <xf numFmtId="166" fontId="34" fillId="16" borderId="21" xfId="0" applyNumberFormat="1" applyFont="1" applyFill="1" applyBorder="1" applyAlignment="1">
      <alignment horizontal="center" vertical="center" wrapText="1"/>
    </xf>
    <xf numFmtId="0" fontId="35" fillId="16" borderId="6" xfId="0" applyFont="1" applyFill="1" applyBorder="1" applyAlignment="1">
      <alignment horizontal="center" vertical="center" wrapText="1"/>
    </xf>
    <xf numFmtId="4" fontId="9" fillId="4" borderId="6" xfId="0" applyNumberFormat="1" applyFont="1" applyFill="1" applyBorder="1" applyAlignment="1" applyProtection="1">
      <alignment vertical="center" wrapText="1"/>
      <protection locked="0"/>
    </xf>
    <xf numFmtId="4" fontId="9" fillId="4" borderId="1" xfId="0" applyNumberFormat="1" applyFont="1" applyFill="1" applyBorder="1" applyAlignment="1" applyProtection="1">
      <alignment horizontal="center" vertical="center" wrapText="1"/>
      <protection locked="0"/>
    </xf>
    <xf numFmtId="0" fontId="33" fillId="17" borderId="6" xfId="0" applyFont="1" applyFill="1" applyBorder="1" applyAlignment="1">
      <alignment horizontal="left" vertical="center" wrapText="1"/>
    </xf>
    <xf numFmtId="0" fontId="33" fillId="17" borderId="19" xfId="0" applyFont="1" applyFill="1" applyBorder="1" applyAlignment="1">
      <alignment horizontal="justify" vertical="top" wrapText="1"/>
    </xf>
    <xf numFmtId="0" fontId="33" fillId="16" borderId="6" xfId="0" applyFont="1" applyFill="1" applyBorder="1" applyAlignment="1">
      <alignment horizontal="center" vertical="center" wrapText="1"/>
    </xf>
    <xf numFmtId="0" fontId="33" fillId="18" borderId="19" xfId="0" applyFont="1" applyFill="1" applyBorder="1" applyAlignment="1">
      <alignment horizontal="center" vertical="center" wrapText="1"/>
    </xf>
    <xf numFmtId="0" fontId="33" fillId="17" borderId="21" xfId="0" applyFont="1" applyFill="1" applyBorder="1" applyAlignment="1">
      <alignment horizontal="justify" vertical="center" wrapText="1"/>
    </xf>
    <xf numFmtId="166" fontId="34" fillId="16" borderId="6" xfId="0" applyNumberFormat="1" applyFont="1" applyFill="1" applyBorder="1" applyAlignment="1">
      <alignment horizontal="center" vertical="center" wrapText="1"/>
    </xf>
    <xf numFmtId="49" fontId="34" fillId="16" borderId="23" xfId="0" applyNumberFormat="1" applyFont="1" applyFill="1" applyBorder="1" applyAlignment="1">
      <alignment horizontal="center" vertical="center" wrapText="1"/>
    </xf>
    <xf numFmtId="0" fontId="33" fillId="17" borderId="6" xfId="0" applyFont="1" applyFill="1" applyBorder="1" applyAlignment="1">
      <alignment horizontal="justify" vertical="center" wrapText="1"/>
    </xf>
    <xf numFmtId="0" fontId="35" fillId="17" borderId="0" xfId="0" applyFont="1" applyFill="1" applyAlignment="1">
      <alignment horizontal="justify" vertical="center" wrapText="1"/>
    </xf>
    <xf numFmtId="0" fontId="34" fillId="18" borderId="19" xfId="0" applyFont="1" applyFill="1" applyBorder="1" applyAlignment="1">
      <alignment horizontal="center" vertical="center" wrapText="1"/>
    </xf>
    <xf numFmtId="0" fontId="33" fillId="17" borderId="21" xfId="0" applyFont="1" applyFill="1" applyBorder="1" applyAlignment="1">
      <alignment horizontal="justify" vertical="top" wrapText="1"/>
    </xf>
    <xf numFmtId="0" fontId="33" fillId="18" borderId="20" xfId="0" applyFont="1" applyFill="1" applyBorder="1" applyAlignment="1">
      <alignment horizontal="center" vertical="center" wrapText="1"/>
    </xf>
    <xf numFmtId="0" fontId="33" fillId="17" borderId="22" xfId="0" applyFont="1" applyFill="1" applyBorder="1" applyAlignment="1">
      <alignment horizontal="justify" vertical="center" wrapText="1"/>
    </xf>
    <xf numFmtId="2" fontId="8" fillId="4" borderId="6" xfId="0" applyNumberFormat="1" applyFont="1" applyFill="1" applyBorder="1" applyAlignment="1" applyProtection="1">
      <alignment vertical="center" wrapText="1"/>
      <protection locked="0"/>
    </xf>
    <xf numFmtId="165" fontId="11" fillId="4" borderId="0" xfId="0" applyNumberFormat="1" applyFont="1" applyFill="1" applyAlignment="1">
      <alignment horizontal="center" vertical="center"/>
    </xf>
    <xf numFmtId="43" fontId="8" fillId="0" borderId="6" xfId="3"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2" fontId="8" fillId="4" borderId="6" xfId="0" applyNumberFormat="1" applyFont="1" applyFill="1" applyBorder="1" applyAlignment="1" applyProtection="1">
      <alignment horizontal="center" vertical="center"/>
      <protection locked="0"/>
    </xf>
    <xf numFmtId="2" fontId="8" fillId="4" borderId="6" xfId="0" applyNumberFormat="1" applyFont="1" applyFill="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4" fontId="11" fillId="0" borderId="4"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4" fontId="11" fillId="0" borderId="5"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0" borderId="0"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wrapText="1"/>
      <protection locked="0"/>
    </xf>
    <xf numFmtId="4" fontId="11" fillId="0" borderId="11" xfId="0" applyNumberFormat="1" applyFont="1" applyBorder="1" applyAlignment="1" applyProtection="1">
      <alignment horizontal="center" vertical="center" wrapText="1"/>
      <protection locked="0"/>
    </xf>
    <xf numFmtId="4" fontId="11" fillId="0" borderId="12" xfId="0" applyNumberFormat="1"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protection locked="0"/>
    </xf>
    <xf numFmtId="1" fontId="9" fillId="0" borderId="14" xfId="0" applyNumberFormat="1" applyFont="1" applyBorder="1" applyAlignment="1" applyProtection="1">
      <alignment horizontal="center" vertical="center" wrapText="1"/>
      <protection locked="0"/>
    </xf>
    <xf numFmtId="1" fontId="9" fillId="0" borderId="15" xfId="0" applyNumberFormat="1" applyFont="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wrapText="1"/>
      <protection locked="0"/>
    </xf>
    <xf numFmtId="165" fontId="9" fillId="0" borderId="3" xfId="0" applyNumberFormat="1" applyFont="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protection locked="0"/>
    </xf>
    <xf numFmtId="165" fontId="9" fillId="0" borderId="3" xfId="0" applyNumberFormat="1" applyFont="1" applyBorder="1" applyAlignment="1" applyProtection="1">
      <alignment horizontal="center" vertical="center"/>
      <protection locked="0"/>
    </xf>
    <xf numFmtId="165" fontId="10" fillId="0" borderId="1"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 fontId="10" fillId="0" borderId="8" xfId="0" applyNumberFormat="1" applyFont="1" applyBorder="1" applyAlignment="1" applyProtection="1">
      <alignment horizontal="center" vertical="center" wrapText="1"/>
      <protection locked="0"/>
    </xf>
    <xf numFmtId="1" fontId="10" fillId="0" borderId="14" xfId="0" applyNumberFormat="1" applyFont="1" applyBorder="1" applyAlignment="1" applyProtection="1">
      <alignment horizontal="center" vertical="center" wrapText="1"/>
      <protection locked="0"/>
    </xf>
    <xf numFmtId="1" fontId="10" fillId="0" borderId="1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horizontal="center" vertical="center" textRotation="90"/>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165" fontId="9" fillId="0" borderId="8" xfId="0" applyNumberFormat="1" applyFont="1" applyBorder="1" applyAlignment="1" applyProtection="1">
      <alignment horizontal="center" vertical="center" wrapText="1"/>
      <protection locked="0"/>
    </xf>
    <xf numFmtId="165" fontId="9" fillId="0" borderId="14" xfId="0" applyNumberFormat="1" applyFont="1" applyBorder="1" applyAlignment="1" applyProtection="1">
      <alignment horizontal="center" vertical="center" wrapText="1"/>
      <protection locked="0"/>
    </xf>
    <xf numFmtId="165" fontId="9" fillId="0" borderId="15" xfId="0" applyNumberFormat="1" applyFont="1" applyBorder="1" applyAlignment="1" applyProtection="1">
      <alignment horizontal="center" vertical="center" wrapText="1"/>
      <protection locked="0"/>
    </xf>
    <xf numFmtId="9" fontId="9" fillId="0" borderId="8" xfId="0" applyNumberFormat="1" applyFont="1" applyBorder="1" applyAlignment="1" applyProtection="1">
      <alignment horizontal="center" vertical="center" wrapText="1"/>
      <protection locked="0"/>
    </xf>
    <xf numFmtId="9" fontId="9" fillId="0" borderId="14" xfId="0" applyNumberFormat="1" applyFont="1" applyBorder="1" applyAlignment="1" applyProtection="1">
      <alignment horizontal="center" vertical="center" wrapText="1"/>
      <protection locked="0"/>
    </xf>
    <xf numFmtId="9" fontId="9"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2" fontId="9" fillId="0" borderId="8" xfId="2" applyNumberFormat="1" applyFont="1" applyBorder="1" applyAlignment="1" applyProtection="1">
      <alignment horizontal="center" vertical="center"/>
      <protection locked="0"/>
    </xf>
    <xf numFmtId="2" fontId="9" fillId="0" borderId="14" xfId="2" applyNumberFormat="1" applyFont="1" applyBorder="1" applyAlignment="1" applyProtection="1">
      <alignment horizontal="center" vertical="center"/>
      <protection locked="0"/>
    </xf>
    <xf numFmtId="0" fontId="8" fillId="4" borderId="6" xfId="0" applyFont="1" applyFill="1" applyBorder="1" applyAlignment="1" applyProtection="1">
      <alignment horizontal="center" vertical="center" wrapText="1"/>
      <protection locked="0"/>
    </xf>
    <xf numFmtId="9" fontId="7" fillId="0" borderId="6" xfId="2" applyFont="1" applyBorder="1" applyAlignment="1" applyProtection="1">
      <alignment horizontal="center" vertical="center"/>
      <protection locked="0"/>
    </xf>
    <xf numFmtId="4" fontId="9" fillId="0" borderId="8" xfId="0" applyNumberFormat="1" applyFont="1" applyBorder="1" applyAlignment="1" applyProtection="1">
      <alignment horizontal="center" vertical="center"/>
      <protection locked="0"/>
    </xf>
    <xf numFmtId="4" fontId="9" fillId="0" borderId="14" xfId="0" applyNumberFormat="1" applyFont="1" applyBorder="1" applyAlignment="1" applyProtection="1">
      <alignment horizontal="center" vertical="center"/>
      <protection locked="0"/>
    </xf>
    <xf numFmtId="4" fontId="9" fillId="0" borderId="15" xfId="0" applyNumberFormat="1" applyFont="1" applyBorder="1" applyAlignment="1" applyProtection="1">
      <alignment horizontal="center" vertical="center"/>
      <protection locked="0"/>
    </xf>
    <xf numFmtId="0" fontId="7" fillId="8" borderId="8" xfId="0" applyFont="1" applyFill="1" applyBorder="1" applyAlignment="1">
      <alignment horizontal="center" vertical="center" wrapText="1"/>
    </xf>
    <xf numFmtId="0" fontId="7" fillId="8" borderId="15" xfId="0" applyFont="1" applyFill="1" applyBorder="1" applyAlignment="1">
      <alignment horizontal="center" vertical="center" wrapText="1"/>
    </xf>
    <xf numFmtId="4" fontId="9" fillId="0" borderId="4" xfId="0" applyNumberFormat="1" applyFont="1" applyBorder="1" applyAlignment="1" applyProtection="1">
      <alignment horizontal="center" vertical="center"/>
      <protection locked="0"/>
    </xf>
    <xf numFmtId="4" fontId="9" fillId="0" borderId="9" xfId="0" applyNumberFormat="1" applyFont="1" applyBorder="1" applyAlignment="1" applyProtection="1">
      <alignment horizontal="center" vertical="center"/>
      <protection locked="0"/>
    </xf>
    <xf numFmtId="4" fontId="9" fillId="0" borderId="11" xfId="0" applyNumberFormat="1" applyFont="1" applyBorder="1" applyAlignment="1" applyProtection="1">
      <alignment horizontal="center" vertical="center"/>
      <protection locked="0"/>
    </xf>
    <xf numFmtId="0" fontId="4" fillId="0" borderId="0" xfId="0" applyFont="1" applyAlignment="1">
      <alignment horizontal="center" vertical="center"/>
    </xf>
    <xf numFmtId="165" fontId="4" fillId="4" borderId="6"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165" fontId="4" fillId="0" borderId="6" xfId="0" applyNumberFormat="1" applyFont="1" applyBorder="1" applyAlignment="1">
      <alignment horizontal="center" vertical="center"/>
    </xf>
    <xf numFmtId="49" fontId="5" fillId="0" borderId="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1" fontId="4" fillId="0" borderId="0" xfId="0" applyNumberFormat="1" applyFont="1" applyAlignment="1">
      <alignment horizontal="center" vertical="center"/>
    </xf>
    <xf numFmtId="0" fontId="5" fillId="0" borderId="0" xfId="0" applyFont="1" applyAlignment="1">
      <alignment horizontal="center" vertical="center"/>
    </xf>
    <xf numFmtId="0" fontId="7" fillId="5" borderId="6" xfId="0" applyFont="1" applyFill="1" applyBorder="1" applyAlignment="1">
      <alignment horizontal="center" vertical="center" textRotation="89" wrapText="1"/>
    </xf>
    <xf numFmtId="0" fontId="7" fillId="6" borderId="6"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8" xfId="1" applyFont="1" applyFill="1" applyBorder="1" applyAlignment="1">
      <alignment horizontal="center" vertical="center" textRotation="90" wrapText="1"/>
    </xf>
    <xf numFmtId="0" fontId="7" fillId="10" borderId="14" xfId="1" applyFont="1" applyFill="1" applyBorder="1" applyAlignment="1">
      <alignment horizontal="center" vertical="center" textRotation="90" wrapText="1"/>
    </xf>
    <xf numFmtId="0" fontId="7" fillId="10" borderId="15" xfId="1" applyFont="1" applyFill="1" applyBorder="1" applyAlignment="1">
      <alignment horizontal="center" vertical="center" textRotation="90" wrapText="1"/>
    </xf>
    <xf numFmtId="0" fontId="7" fillId="7" borderId="8"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11" borderId="1" xfId="1" applyFont="1" applyFill="1" applyBorder="1" applyAlignment="1">
      <alignment horizontal="center" vertical="center" wrapText="1"/>
    </xf>
    <xf numFmtId="0" fontId="7" fillId="11" borderId="2" xfId="1" applyFont="1" applyFill="1" applyBorder="1" applyAlignment="1">
      <alignment horizontal="center" vertical="center" wrapText="1"/>
    </xf>
    <xf numFmtId="0" fontId="7" fillId="11" borderId="3" xfId="1"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8" xfId="0" applyFont="1" applyFill="1" applyBorder="1" applyAlignment="1">
      <alignment horizontal="center" vertical="center" textRotation="90" wrapText="1"/>
    </xf>
    <xf numFmtId="0" fontId="7" fillId="6" borderId="15" xfId="0" applyFont="1" applyFill="1" applyBorder="1" applyAlignment="1">
      <alignment horizontal="center" vertical="center" textRotation="90" wrapText="1"/>
    </xf>
    <xf numFmtId="0" fontId="7" fillId="11" borderId="8"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11" borderId="8" xfId="0" applyFont="1" applyFill="1" applyBorder="1" applyAlignment="1">
      <alignment horizontal="center" vertical="center" textRotation="90" wrapText="1"/>
    </xf>
    <xf numFmtId="0" fontId="7" fillId="11" borderId="15" xfId="0" applyFont="1" applyFill="1" applyBorder="1" applyAlignment="1">
      <alignment horizontal="center" vertical="center" textRotation="90" wrapText="1"/>
    </xf>
    <xf numFmtId="9" fontId="5" fillId="4" borderId="6" xfId="0" applyNumberFormat="1"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justify" vertical="center" wrapText="1"/>
      <protection locked="0"/>
    </xf>
    <xf numFmtId="2" fontId="5" fillId="4" borderId="6" xfId="0" applyNumberFormat="1" applyFont="1" applyFill="1" applyBorder="1" applyAlignment="1" applyProtection="1">
      <alignment horizontal="center" vertical="center" wrapText="1"/>
      <protection locked="0"/>
    </xf>
    <xf numFmtId="0" fontId="7" fillId="3" borderId="16" xfId="0" applyFont="1" applyFill="1" applyBorder="1" applyAlignment="1">
      <alignment horizontal="center" vertical="center" wrapText="1"/>
    </xf>
    <xf numFmtId="165" fontId="9" fillId="0" borderId="4" xfId="0" applyNumberFormat="1" applyFont="1" applyBorder="1" applyAlignment="1" applyProtection="1">
      <alignment horizontal="center" vertical="center" wrapText="1"/>
      <protection locked="0"/>
    </xf>
    <xf numFmtId="165" fontId="9" fillId="0" borderId="5" xfId="0" applyNumberFormat="1" applyFont="1" applyBorder="1" applyAlignment="1" applyProtection="1">
      <alignment horizontal="center" vertical="center" wrapText="1"/>
      <protection locked="0"/>
    </xf>
    <xf numFmtId="165" fontId="9" fillId="0" borderId="9" xfId="0" applyNumberFormat="1" applyFont="1" applyBorder="1" applyAlignment="1" applyProtection="1">
      <alignment horizontal="center" vertical="center" wrapText="1"/>
      <protection locked="0"/>
    </xf>
    <xf numFmtId="165" fontId="9" fillId="0" borderId="10" xfId="0" applyNumberFormat="1" applyFont="1" applyBorder="1" applyAlignment="1" applyProtection="1">
      <alignment horizontal="center" vertical="center" wrapText="1"/>
      <protection locked="0"/>
    </xf>
    <xf numFmtId="165" fontId="9" fillId="0" borderId="11" xfId="0" applyNumberFormat="1" applyFont="1" applyBorder="1" applyAlignment="1" applyProtection="1">
      <alignment horizontal="center" vertical="center" wrapText="1"/>
      <protection locked="0"/>
    </xf>
    <xf numFmtId="165" fontId="9" fillId="0" borderId="13" xfId="0" applyNumberFormat="1" applyFont="1" applyBorder="1" applyAlignment="1" applyProtection="1">
      <alignment horizontal="center" vertical="center" wrapText="1"/>
      <protection locked="0"/>
    </xf>
    <xf numFmtId="165" fontId="9" fillId="4" borderId="8" xfId="0" applyNumberFormat="1" applyFont="1" applyFill="1" applyBorder="1" applyAlignment="1" applyProtection="1">
      <alignment horizontal="center" vertical="center"/>
      <protection locked="0"/>
    </xf>
    <xf numFmtId="165" fontId="9" fillId="4" borderId="14" xfId="0" applyNumberFormat="1" applyFont="1" applyFill="1" applyBorder="1" applyAlignment="1" applyProtection="1">
      <alignment horizontal="center" vertical="center"/>
      <protection locked="0"/>
    </xf>
    <xf numFmtId="165" fontId="9" fillId="4" borderId="15" xfId="0" applyNumberFormat="1" applyFont="1" applyFill="1" applyBorder="1" applyAlignment="1" applyProtection="1">
      <alignment horizontal="center" vertical="center"/>
      <protection locked="0"/>
    </xf>
    <xf numFmtId="165" fontId="9" fillId="4" borderId="6" xfId="0" applyNumberFormat="1" applyFont="1" applyFill="1" applyBorder="1" applyAlignment="1" applyProtection="1">
      <alignment horizontal="center" vertical="center" wrapText="1"/>
      <protection locked="0"/>
    </xf>
    <xf numFmtId="43" fontId="8" fillId="4" borderId="6" xfId="3" applyFont="1" applyFill="1" applyBorder="1" applyAlignment="1" applyProtection="1">
      <alignment horizontal="center" vertical="center" wrapText="1"/>
      <protection locked="0"/>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wrapText="1"/>
    </xf>
    <xf numFmtId="9" fontId="9" fillId="0" borderId="6" xfId="0" applyNumberFormat="1" applyFont="1" applyBorder="1" applyAlignment="1" applyProtection="1">
      <alignment horizontal="center" vertical="center" wrapText="1"/>
      <protection locked="0"/>
    </xf>
    <xf numFmtId="9" fontId="9" fillId="0" borderId="6" xfId="2" applyFont="1" applyBorder="1" applyAlignment="1" applyProtection="1">
      <alignment horizontal="center" vertical="center" wrapText="1"/>
      <protection locked="0"/>
    </xf>
    <xf numFmtId="1" fontId="9" fillId="0" borderId="8" xfId="3" applyNumberFormat="1" applyFont="1" applyBorder="1" applyAlignment="1" applyProtection="1">
      <alignment horizontal="center" vertical="center" wrapText="1"/>
      <protection locked="0"/>
    </xf>
    <xf numFmtId="1" fontId="9" fillId="0" borderId="14" xfId="3" applyNumberFormat="1" applyFont="1" applyBorder="1" applyAlignment="1" applyProtection="1">
      <alignment horizontal="center" vertical="center" wrapText="1"/>
      <protection locked="0"/>
    </xf>
    <xf numFmtId="165" fontId="11" fillId="5" borderId="7" xfId="0" applyNumberFormat="1" applyFont="1" applyFill="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4" fontId="3" fillId="0" borderId="1" xfId="0" applyNumberFormat="1" applyFont="1" applyBorder="1" applyAlignment="1">
      <alignment horizontal="center"/>
    </xf>
    <xf numFmtId="14" fontId="3" fillId="0" borderId="2" xfId="0" applyNumberFormat="1" applyFont="1" applyBorder="1" applyAlignment="1">
      <alignment horizontal="center"/>
    </xf>
    <xf numFmtId="14" fontId="3" fillId="0" borderId="3" xfId="0" applyNumberFormat="1" applyFont="1" applyBorder="1" applyAlignment="1">
      <alignment horizontal="center"/>
    </xf>
    <xf numFmtId="1" fontId="9" fillId="0" borderId="15" xfId="3" applyNumberFormat="1" applyFont="1" applyBorder="1" applyAlignment="1" applyProtection="1">
      <alignment horizontal="center" vertical="center" wrapText="1"/>
      <protection locked="0"/>
    </xf>
    <xf numFmtId="4" fontId="11" fillId="4" borderId="4" xfId="0" applyNumberFormat="1" applyFont="1" applyFill="1" applyBorder="1" applyAlignment="1" applyProtection="1">
      <alignment horizontal="center" vertical="center" wrapText="1"/>
      <protection locked="0"/>
    </xf>
    <xf numFmtId="4" fontId="11" fillId="4" borderId="7" xfId="0" applyNumberFormat="1" applyFont="1" applyFill="1" applyBorder="1" applyAlignment="1" applyProtection="1">
      <alignment horizontal="center" vertical="center" wrapText="1"/>
      <protection locked="0"/>
    </xf>
    <xf numFmtId="4" fontId="11" fillId="4" borderId="5" xfId="0" applyNumberFormat="1" applyFont="1" applyFill="1" applyBorder="1" applyAlignment="1" applyProtection="1">
      <alignment horizontal="center" vertical="center" wrapText="1"/>
      <protection locked="0"/>
    </xf>
    <xf numFmtId="4" fontId="11" fillId="4" borderId="9" xfId="0" applyNumberFormat="1" applyFont="1" applyFill="1" applyBorder="1" applyAlignment="1" applyProtection="1">
      <alignment horizontal="center" vertical="center" wrapText="1"/>
      <protection locked="0"/>
    </xf>
    <xf numFmtId="4" fontId="11" fillId="4" borderId="0" xfId="0" applyNumberFormat="1" applyFont="1" applyFill="1" applyBorder="1" applyAlignment="1" applyProtection="1">
      <alignment horizontal="center" vertical="center" wrapText="1"/>
      <protection locked="0"/>
    </xf>
    <xf numFmtId="4" fontId="11" fillId="4" borderId="10" xfId="0" applyNumberFormat="1" applyFont="1" applyFill="1" applyBorder="1" applyAlignment="1" applyProtection="1">
      <alignment horizontal="center" vertical="center" wrapText="1"/>
      <protection locked="0"/>
    </xf>
    <xf numFmtId="4" fontId="11" fillId="4" borderId="11" xfId="0" applyNumberFormat="1" applyFont="1" applyFill="1" applyBorder="1" applyAlignment="1" applyProtection="1">
      <alignment horizontal="center" vertical="center" wrapText="1"/>
      <protection locked="0"/>
    </xf>
    <xf numFmtId="4" fontId="11" fillId="4" borderId="12" xfId="0" applyNumberFormat="1" applyFont="1" applyFill="1" applyBorder="1" applyAlignment="1" applyProtection="1">
      <alignment horizontal="center" vertical="center" wrapText="1"/>
      <protection locked="0"/>
    </xf>
    <xf numFmtId="4" fontId="11" fillId="4" borderId="13" xfId="0" applyNumberFormat="1" applyFont="1" applyFill="1" applyBorder="1" applyAlignment="1" applyProtection="1">
      <alignment horizontal="center" vertical="center" wrapText="1"/>
      <protection locked="0"/>
    </xf>
    <xf numFmtId="0" fontId="5" fillId="0" borderId="6" xfId="0" applyFont="1" applyBorder="1" applyAlignment="1">
      <alignment horizontal="left" vertical="center"/>
    </xf>
    <xf numFmtId="0" fontId="5" fillId="12" borderId="6" xfId="0" applyFont="1" applyFill="1" applyBorder="1" applyAlignment="1">
      <alignment horizontal="center" vertical="center" textRotation="90"/>
    </xf>
    <xf numFmtId="0" fontId="5" fillId="12" borderId="6"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4"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8" fillId="0" borderId="0" xfId="0" applyFont="1" applyAlignment="1">
      <alignment vertical="center" wrapText="1"/>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6" fillId="0" borderId="1" xfId="4" applyBorder="1" applyAlignment="1">
      <alignment horizontal="center" vertical="center"/>
    </xf>
    <xf numFmtId="14" fontId="9" fillId="0" borderId="1" xfId="0" applyNumberFormat="1" applyFont="1" applyBorder="1" applyAlignment="1">
      <alignment horizontal="center" vertical="center"/>
    </xf>
    <xf numFmtId="0" fontId="7" fillId="0" borderId="0" xfId="0" applyFont="1" applyAlignment="1">
      <alignment horizontal="center"/>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36" fillId="0" borderId="1" xfId="4"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22" fillId="13" borderId="9" xfId="0" applyFont="1" applyFill="1" applyBorder="1" applyAlignment="1">
      <alignment horizontal="center" vertical="center" wrapText="1"/>
    </xf>
    <xf numFmtId="0" fontId="22" fillId="13" borderId="0" xfId="0" applyFont="1" applyFill="1" applyBorder="1" applyAlignment="1">
      <alignment horizontal="center" vertical="center" wrapText="1"/>
    </xf>
    <xf numFmtId="10" fontId="23" fillId="0" borderId="6" xfId="2" applyNumberFormat="1" applyFont="1" applyBorder="1" applyAlignment="1">
      <alignment horizontal="center" vertical="center" wrapText="1"/>
    </xf>
    <xf numFmtId="0" fontId="23" fillId="10" borderId="1" xfId="1" applyFont="1" applyFill="1" applyBorder="1" applyAlignment="1">
      <alignment horizontal="center" vertical="center" wrapText="1"/>
    </xf>
    <xf numFmtId="0" fontId="23" fillId="10" borderId="3" xfId="1" applyFont="1" applyFill="1" applyBorder="1" applyAlignment="1">
      <alignment horizontal="center" vertical="center" wrapText="1"/>
    </xf>
    <xf numFmtId="0" fontId="32" fillId="9" borderId="8" xfId="1" applyFont="1" applyFill="1" applyBorder="1" applyAlignment="1">
      <alignment horizontal="center" vertical="center" textRotation="90" wrapText="1"/>
    </xf>
    <xf numFmtId="0" fontId="32" fillId="9" borderId="14" xfId="1" applyFont="1" applyFill="1" applyBorder="1" applyAlignment="1">
      <alignment horizontal="center" vertical="center" textRotation="90" wrapText="1"/>
    </xf>
    <xf numFmtId="0" fontId="32" fillId="9" borderId="15" xfId="1" applyFont="1" applyFill="1" applyBorder="1" applyAlignment="1">
      <alignment horizontal="center" vertical="center" textRotation="90" wrapText="1"/>
    </xf>
    <xf numFmtId="0" fontId="30" fillId="0" borderId="6"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6" xfId="1" applyFont="1" applyFill="1" applyBorder="1" applyAlignment="1">
      <alignment horizontal="center" vertical="center" textRotation="90" wrapText="1"/>
    </xf>
    <xf numFmtId="0" fontId="23" fillId="14" borderId="6" xfId="1" applyFont="1" applyFill="1" applyBorder="1" applyAlignment="1">
      <alignment horizontal="center" vertical="center" textRotation="90" wrapText="1"/>
    </xf>
    <xf numFmtId="0" fontId="23" fillId="11" borderId="6" xfId="1" applyFont="1" applyFill="1" applyBorder="1" applyAlignment="1">
      <alignment horizontal="center" vertical="center" textRotation="90" wrapText="1"/>
    </xf>
    <xf numFmtId="0" fontId="22" fillId="13" borderId="6" xfId="0" applyFont="1" applyFill="1" applyBorder="1" applyAlignment="1">
      <alignment horizontal="center" vertical="center" wrapText="1"/>
    </xf>
    <xf numFmtId="0" fontId="18" fillId="13" borderId="0" xfId="0" applyFont="1" applyFill="1" applyBorder="1" applyAlignment="1">
      <alignment horizontal="center" vertical="center"/>
    </xf>
    <xf numFmtId="0" fontId="23" fillId="4" borderId="6" xfId="0" applyFont="1" applyFill="1" applyBorder="1" applyAlignment="1">
      <alignment horizontal="center" vertical="center" wrapText="1"/>
    </xf>
    <xf numFmtId="1" fontId="24" fillId="0" borderId="6" xfId="0" applyNumberFormat="1" applyFont="1" applyBorder="1" applyAlignment="1">
      <alignment horizontal="center" vertical="center" wrapText="1"/>
    </xf>
    <xf numFmtId="1" fontId="24" fillId="0" borderId="6" xfId="0" applyNumberFormat="1" applyFont="1" applyBorder="1" applyAlignment="1">
      <alignment horizontal="center" vertical="center"/>
    </xf>
    <xf numFmtId="0" fontId="24" fillId="0" borderId="6" xfId="0" applyFont="1" applyBorder="1" applyAlignment="1">
      <alignment horizontal="center" vertical="center"/>
    </xf>
    <xf numFmtId="43" fontId="31" fillId="0" borderId="6" xfId="3" applyFont="1" applyBorder="1" applyAlignment="1">
      <alignment horizontal="center" vertical="center" wrapText="1"/>
    </xf>
    <xf numFmtId="0" fontId="23" fillId="10" borderId="6" xfId="1" applyFont="1" applyFill="1" applyBorder="1" applyAlignment="1">
      <alignment horizontal="center" vertical="center" wrapText="1"/>
    </xf>
    <xf numFmtId="0" fontId="23" fillId="9" borderId="6" xfId="1" applyFont="1" applyFill="1" applyBorder="1" applyAlignment="1">
      <alignment horizontal="center" vertical="center" textRotation="90" wrapText="1"/>
    </xf>
    <xf numFmtId="0" fontId="19" fillId="0" borderId="0" xfId="0" applyFont="1" applyAlignment="1">
      <alignment horizontal="center" vertical="center" wrapText="1"/>
    </xf>
    <xf numFmtId="0" fontId="28" fillId="3" borderId="0" xfId="0" applyFont="1" applyFill="1" applyAlignment="1">
      <alignment horizontal="center" vertical="center"/>
    </xf>
  </cellXfs>
  <cellStyles count="5">
    <cellStyle name="Hipervínculo" xfId="4" builtinId="8"/>
    <cellStyle name="Millares" xfId="3" builtinId="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20GOMEZ/Documents/1.%20SOCIOECONOMICA/2020/2.%20Gesti&#243;n%20DPS/Normalizaci&#243;n%20Procedimiento/Seguimiento%20Proyectos%20de%20Inversi&#243;n%20Acumul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 Proy Inv Acumulado"/>
      <sheetName val="Población"/>
      <sheetName val="Instrucciones Uso"/>
    </sheetNames>
    <sheetDataSet>
      <sheetData sheetId="0" refreshError="1">
        <row r="3">
          <cell r="C3" t="str">
            <v>Instituto de Turismo de Villavicencio</v>
          </cell>
        </row>
        <row r="7">
          <cell r="G7" t="str">
            <v>I TRIMESTRE</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bdireccionfinanciera@imdervillavicencio.gov.co" TargetMode="External"/><Relationship Id="rId1" Type="http://schemas.openxmlformats.org/officeDocument/2006/relationships/hyperlink" Target="mailto:luzyennyedc@hotmail.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BB50"/>
  <sheetViews>
    <sheetView showGridLines="0" tabSelected="1" view="pageBreakPreview" zoomScaleNormal="100" zoomScaleSheetLayoutView="100" workbookViewId="0">
      <selection activeCell="AQ11" sqref="AQ11:AQ12"/>
    </sheetView>
  </sheetViews>
  <sheetFormatPr baseColWidth="10" defaultColWidth="9.140625" defaultRowHeight="11.25" x14ac:dyDescent="0.15"/>
  <cols>
    <col min="1" max="1" width="4.140625" style="1" customWidth="1"/>
    <col min="2" max="2" width="22.140625" style="1" customWidth="1"/>
    <col min="3" max="3" width="16.140625" style="1" customWidth="1"/>
    <col min="4" max="4" width="9.5703125" style="1" customWidth="1"/>
    <col min="5" max="5" width="10.42578125" style="2" customWidth="1"/>
    <col min="6" max="6" width="15.7109375" style="1" customWidth="1"/>
    <col min="7" max="8" width="15.140625" style="1" customWidth="1"/>
    <col min="9" max="9" width="10" style="1" customWidth="1"/>
    <col min="10" max="10" width="10.28515625" style="1" customWidth="1"/>
    <col min="11" max="11" width="24.140625" style="1" customWidth="1"/>
    <col min="12" max="12" width="13.140625" style="1" customWidth="1"/>
    <col min="13" max="13" width="22.42578125" style="1" customWidth="1"/>
    <col min="14" max="14" width="13.7109375" style="1" customWidth="1"/>
    <col min="15" max="15" width="16.28515625" style="1" customWidth="1"/>
    <col min="16" max="16" width="8.28515625" style="1" customWidth="1"/>
    <col min="17" max="17" width="15" style="1" customWidth="1"/>
    <col min="18" max="19" width="16.42578125" style="1" customWidth="1"/>
    <col min="20" max="20" width="22.85546875" style="1" customWidth="1"/>
    <col min="21" max="21" width="36.7109375" style="1" customWidth="1"/>
    <col min="22" max="22" width="48" style="1" customWidth="1"/>
    <col min="23" max="23" width="19" style="1" customWidth="1"/>
    <col min="24" max="24" width="16.42578125" style="1" customWidth="1"/>
    <col min="25" max="25" width="15.140625" style="1" customWidth="1"/>
    <col min="26" max="26" width="15.28515625" style="1" customWidth="1"/>
    <col min="27" max="27" width="82.7109375" style="1" customWidth="1"/>
    <col min="28" max="28" width="12.140625" style="1" customWidth="1"/>
    <col min="29" max="29" width="11.42578125" style="1" customWidth="1"/>
    <col min="30" max="30" width="13.85546875" style="1" customWidth="1"/>
    <col min="31" max="31" width="10.7109375" style="1" customWidth="1"/>
    <col min="32" max="33" width="7.7109375" style="1" customWidth="1"/>
    <col min="34" max="34" width="10.7109375" style="1" customWidth="1"/>
    <col min="35" max="35" width="23" style="1" customWidth="1"/>
    <col min="36" max="38" width="7.7109375" style="1" customWidth="1"/>
    <col min="39" max="39" width="8.42578125" style="1" customWidth="1"/>
    <col min="40" max="40" width="13.28515625" style="1" customWidth="1"/>
    <col min="41" max="41" width="14.5703125" style="1" customWidth="1"/>
    <col min="42" max="42" width="12.7109375" style="1" customWidth="1"/>
    <col min="43" max="43" width="11.7109375" style="1" customWidth="1"/>
    <col min="44" max="44" width="18.85546875" style="1" customWidth="1"/>
    <col min="45" max="45" width="11.42578125" style="1" customWidth="1"/>
    <col min="46" max="46" width="7.5703125" style="1" customWidth="1"/>
    <col min="47" max="47" width="7.42578125" style="1" customWidth="1"/>
    <col min="48" max="48" width="6.7109375" style="1" customWidth="1"/>
    <col min="49" max="49" width="6.42578125" style="1" customWidth="1"/>
    <col min="50" max="50" width="7.28515625" style="1" customWidth="1"/>
    <col min="51" max="51" width="15.42578125" style="1" customWidth="1"/>
    <col min="52" max="52" width="9.28515625" style="1" customWidth="1"/>
    <col min="53" max="53" width="9" style="1" customWidth="1"/>
    <col min="54" max="54" width="17.7109375" style="1" customWidth="1"/>
    <col min="55" max="16384" width="9.140625" style="1"/>
  </cols>
  <sheetData>
    <row r="2" spans="1:54" s="3" customFormat="1" x14ac:dyDescent="0.25">
      <c r="A2" s="195" t="s">
        <v>0</v>
      </c>
      <c r="B2" s="196"/>
      <c r="C2" s="196"/>
      <c r="D2" s="196"/>
      <c r="E2" s="196"/>
      <c r="F2" s="196"/>
      <c r="G2" s="196"/>
      <c r="H2" s="196"/>
      <c r="I2" s="196"/>
      <c r="J2" s="196"/>
      <c r="K2" s="196"/>
      <c r="L2" s="196"/>
      <c r="M2" s="196"/>
      <c r="N2" s="196"/>
      <c r="O2" s="196"/>
      <c r="P2" s="196"/>
      <c r="Q2" s="196"/>
      <c r="R2" s="196"/>
      <c r="S2" s="196"/>
      <c r="T2" s="196"/>
      <c r="U2" s="196"/>
      <c r="V2" s="197"/>
      <c r="Y2" s="4"/>
      <c r="AO2" s="198" t="s">
        <v>1</v>
      </c>
      <c r="AP2" s="198"/>
      <c r="AQ2" s="198"/>
    </row>
    <row r="3" spans="1:54" s="6" customFormat="1" x14ac:dyDescent="0.25">
      <c r="A3" s="199" t="s">
        <v>2</v>
      </c>
      <c r="B3" s="200"/>
      <c r="C3" s="205" t="s">
        <v>194</v>
      </c>
      <c r="D3" s="205"/>
      <c r="E3" s="205"/>
      <c r="F3" s="199" t="s">
        <v>3</v>
      </c>
      <c r="G3" s="206"/>
      <c r="H3" s="200"/>
      <c r="I3" s="199" t="s">
        <v>4</v>
      </c>
      <c r="J3" s="206"/>
      <c r="K3" s="205" t="s">
        <v>192</v>
      </c>
      <c r="L3" s="205"/>
      <c r="M3" s="205"/>
      <c r="N3" s="209" t="s">
        <v>5</v>
      </c>
      <c r="O3" s="210" t="s">
        <v>195</v>
      </c>
      <c r="P3" s="211"/>
      <c r="Q3" s="216" t="s">
        <v>6</v>
      </c>
      <c r="R3" s="225">
        <v>2862472040</v>
      </c>
      <c r="S3" s="225"/>
      <c r="T3" s="201" t="s">
        <v>7</v>
      </c>
      <c r="U3" s="202"/>
      <c r="V3" s="5" t="s">
        <v>8</v>
      </c>
      <c r="Y3" s="7"/>
      <c r="Z3" s="7"/>
      <c r="AA3" s="7"/>
      <c r="AB3" s="7"/>
      <c r="AC3" s="7"/>
      <c r="AD3" s="230"/>
      <c r="AE3" s="230"/>
      <c r="AF3" s="231"/>
      <c r="AG3" s="231"/>
      <c r="AH3" s="8"/>
      <c r="AI3" s="8"/>
      <c r="AJ3" s="193"/>
      <c r="AK3" s="193"/>
      <c r="AL3" s="8"/>
      <c r="AM3" s="4"/>
      <c r="AO3" s="198"/>
      <c r="AP3" s="198"/>
      <c r="AQ3" s="198"/>
      <c r="AR3" s="193"/>
      <c r="AS3" s="193"/>
      <c r="AT3" s="193"/>
      <c r="AU3" s="193"/>
      <c r="AV3" s="193"/>
      <c r="AW3" s="193"/>
      <c r="AX3" s="193"/>
      <c r="AY3" s="4"/>
    </row>
    <row r="4" spans="1:54" s="6" customFormat="1" x14ac:dyDescent="0.25">
      <c r="A4" s="201"/>
      <c r="B4" s="202"/>
      <c r="C4" s="205"/>
      <c r="D4" s="205"/>
      <c r="E4" s="205"/>
      <c r="F4" s="203"/>
      <c r="G4" s="207"/>
      <c r="H4" s="204"/>
      <c r="I4" s="201"/>
      <c r="J4" s="208"/>
      <c r="K4" s="205"/>
      <c r="L4" s="205"/>
      <c r="M4" s="205"/>
      <c r="N4" s="209"/>
      <c r="O4" s="212"/>
      <c r="P4" s="213"/>
      <c r="Q4" s="217"/>
      <c r="R4" s="225"/>
      <c r="S4" s="225"/>
      <c r="T4" s="201"/>
      <c r="U4" s="202"/>
      <c r="V4" s="177" t="s">
        <v>247</v>
      </c>
      <c r="Y4" s="7"/>
      <c r="Z4" s="7"/>
      <c r="AA4" s="7"/>
      <c r="AB4" s="7"/>
      <c r="AC4" s="7"/>
      <c r="AD4" s="9"/>
      <c r="AE4" s="9"/>
      <c r="AF4" s="10"/>
      <c r="AG4" s="10"/>
      <c r="AH4" s="8"/>
      <c r="AI4" s="8"/>
      <c r="AJ4" s="8"/>
      <c r="AK4" s="8"/>
      <c r="AL4" s="8"/>
      <c r="AM4" s="8"/>
      <c r="AO4" s="109" t="s">
        <v>270</v>
      </c>
      <c r="AP4" s="194">
        <v>175900000</v>
      </c>
      <c r="AQ4" s="194"/>
      <c r="AR4" s="8"/>
      <c r="AS4" s="8"/>
      <c r="AT4" s="8"/>
      <c r="AU4" s="8"/>
      <c r="AV4" s="8"/>
      <c r="AW4" s="8"/>
      <c r="AX4" s="8"/>
      <c r="AY4" s="4"/>
    </row>
    <row r="5" spans="1:54" s="3" customFormat="1" x14ac:dyDescent="0.25">
      <c r="A5" s="201"/>
      <c r="B5" s="202"/>
      <c r="C5" s="205"/>
      <c r="D5" s="205"/>
      <c r="E5" s="205"/>
      <c r="F5" s="219" t="s">
        <v>193</v>
      </c>
      <c r="G5" s="220"/>
      <c r="H5" s="221"/>
      <c r="I5" s="201"/>
      <c r="J5" s="208"/>
      <c r="K5" s="205"/>
      <c r="L5" s="205"/>
      <c r="M5" s="205"/>
      <c r="N5" s="209"/>
      <c r="O5" s="214"/>
      <c r="P5" s="215"/>
      <c r="Q5" s="218"/>
      <c r="R5" s="225"/>
      <c r="S5" s="225"/>
      <c r="T5" s="203"/>
      <c r="U5" s="204"/>
      <c r="V5" s="178"/>
      <c r="Y5" s="7"/>
      <c r="AO5" s="109" t="s">
        <v>271</v>
      </c>
      <c r="AP5" s="194">
        <v>0</v>
      </c>
      <c r="AQ5" s="194"/>
    </row>
    <row r="6" spans="1:54" s="3" customFormat="1" ht="14.25" customHeight="1" x14ac:dyDescent="0.25">
      <c r="A6" s="201"/>
      <c r="B6" s="202"/>
      <c r="C6" s="205"/>
      <c r="D6" s="205"/>
      <c r="E6" s="205"/>
      <c r="F6" s="222"/>
      <c r="G6" s="223"/>
      <c r="H6" s="224"/>
      <c r="I6" s="201"/>
      <c r="J6" s="208"/>
      <c r="K6" s="205"/>
      <c r="L6" s="205"/>
      <c r="M6" s="205"/>
      <c r="N6" s="209" t="s">
        <v>10</v>
      </c>
      <c r="O6" s="210" t="s">
        <v>196</v>
      </c>
      <c r="P6" s="211"/>
      <c r="Q6" s="216" t="s">
        <v>11</v>
      </c>
      <c r="R6" s="225">
        <v>581672381.66999996</v>
      </c>
      <c r="S6" s="225"/>
      <c r="T6" s="226" t="s">
        <v>197</v>
      </c>
      <c r="U6" s="226" t="s">
        <v>198</v>
      </c>
      <c r="V6" s="11" t="s">
        <v>12</v>
      </c>
      <c r="Z6" s="6"/>
      <c r="AA6" s="6"/>
      <c r="AB6" s="6"/>
      <c r="AC6" s="6"/>
      <c r="AD6" s="6"/>
      <c r="AE6" s="6"/>
      <c r="AF6" s="6"/>
      <c r="AG6" s="6"/>
      <c r="AH6" s="6"/>
      <c r="AI6" s="6"/>
      <c r="AJ6" s="6"/>
      <c r="AK6" s="6"/>
      <c r="AL6" s="6"/>
      <c r="AM6" s="6"/>
      <c r="AO6" s="109" t="s">
        <v>272</v>
      </c>
      <c r="AP6" s="194">
        <v>0</v>
      </c>
      <c r="AQ6" s="194"/>
      <c r="AR6" s="6"/>
      <c r="AS6" s="6"/>
      <c r="AT6" s="6"/>
      <c r="AU6" s="6"/>
      <c r="AV6" s="6"/>
      <c r="AW6" s="6"/>
      <c r="AX6" s="6"/>
      <c r="AY6" s="6"/>
      <c r="AZ6" s="6"/>
      <c r="BA6" s="6"/>
      <c r="BB6" s="6"/>
    </row>
    <row r="7" spans="1:54" s="3" customFormat="1" x14ac:dyDescent="0.25">
      <c r="A7" s="201"/>
      <c r="B7" s="202"/>
      <c r="C7" s="205"/>
      <c r="D7" s="205"/>
      <c r="E7" s="205"/>
      <c r="F7" s="229" t="s">
        <v>13</v>
      </c>
      <c r="G7" s="219" t="s">
        <v>14</v>
      </c>
      <c r="H7" s="221"/>
      <c r="I7" s="201"/>
      <c r="J7" s="208"/>
      <c r="K7" s="205"/>
      <c r="L7" s="205"/>
      <c r="M7" s="205"/>
      <c r="N7" s="209"/>
      <c r="O7" s="212"/>
      <c r="P7" s="213"/>
      <c r="Q7" s="217"/>
      <c r="R7" s="225"/>
      <c r="S7" s="225"/>
      <c r="T7" s="227"/>
      <c r="U7" s="227"/>
      <c r="V7" s="179" t="s">
        <v>248</v>
      </c>
      <c r="Z7" s="6"/>
      <c r="AA7" s="6"/>
      <c r="AB7" s="6"/>
      <c r="AC7" s="6"/>
      <c r="AD7" s="6"/>
      <c r="AE7" s="6"/>
      <c r="AF7" s="6"/>
      <c r="AG7" s="6"/>
      <c r="AH7" s="6"/>
      <c r="AI7" s="6"/>
      <c r="AJ7" s="6"/>
      <c r="AK7" s="6"/>
      <c r="AL7" s="6"/>
      <c r="AM7" s="6"/>
      <c r="AO7" s="12" t="s">
        <v>9</v>
      </c>
      <c r="AP7" s="194">
        <v>0</v>
      </c>
      <c r="AQ7" s="194"/>
      <c r="AR7" s="6"/>
      <c r="AS7" s="6"/>
      <c r="AT7" s="6"/>
      <c r="AU7" s="6"/>
      <c r="AV7" s="6"/>
      <c r="AW7" s="6"/>
      <c r="AX7" s="6"/>
      <c r="AY7" s="6"/>
      <c r="AZ7" s="6"/>
      <c r="BA7" s="6"/>
      <c r="BB7" s="6"/>
    </row>
    <row r="8" spans="1:54" s="3" customFormat="1" ht="18" customHeight="1" x14ac:dyDescent="0.25">
      <c r="A8" s="203"/>
      <c r="B8" s="204"/>
      <c r="C8" s="205"/>
      <c r="D8" s="205"/>
      <c r="E8" s="205"/>
      <c r="F8" s="229"/>
      <c r="G8" s="222"/>
      <c r="H8" s="224"/>
      <c r="I8" s="203"/>
      <c r="J8" s="207"/>
      <c r="K8" s="205"/>
      <c r="L8" s="205"/>
      <c r="M8" s="205"/>
      <c r="N8" s="209"/>
      <c r="O8" s="214"/>
      <c r="P8" s="215"/>
      <c r="Q8" s="218"/>
      <c r="R8" s="225"/>
      <c r="S8" s="225"/>
      <c r="T8" s="228"/>
      <c r="U8" s="228"/>
      <c r="V8" s="180"/>
      <c r="Z8" s="6"/>
      <c r="AA8" s="6"/>
      <c r="AB8" s="6"/>
      <c r="AC8" s="6"/>
      <c r="AD8" s="6"/>
      <c r="AE8" s="6"/>
      <c r="AF8" s="6"/>
      <c r="AG8" s="6"/>
      <c r="AH8" s="6"/>
      <c r="AI8" s="6"/>
      <c r="AJ8" s="6"/>
      <c r="AK8" s="6"/>
      <c r="AL8" s="6"/>
      <c r="AM8" s="6"/>
      <c r="AO8" s="14" t="s">
        <v>15</v>
      </c>
      <c r="AP8" s="194">
        <f>+AP4</f>
        <v>175900000</v>
      </c>
      <c r="AQ8" s="194"/>
      <c r="AR8" s="6"/>
      <c r="AS8" s="6"/>
      <c r="AT8" s="6"/>
      <c r="AU8" s="6"/>
      <c r="AV8" s="6"/>
      <c r="AW8" s="6"/>
      <c r="AX8" s="6"/>
      <c r="AY8" s="6"/>
      <c r="AZ8" s="6"/>
      <c r="BA8" s="6"/>
      <c r="BB8" s="6"/>
    </row>
    <row r="9" spans="1:54"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R9" s="13"/>
      <c r="AS9" s="13"/>
      <c r="AT9" s="13"/>
      <c r="AU9" s="13"/>
      <c r="AV9" s="13"/>
      <c r="AW9" s="13"/>
      <c r="AX9" s="13"/>
      <c r="AY9" s="13"/>
      <c r="AZ9" s="13"/>
      <c r="BA9" s="13"/>
      <c r="BB9" s="13"/>
    </row>
    <row r="10" spans="1:54" x14ac:dyDescent="0.15">
      <c r="A10" s="232" t="s">
        <v>16</v>
      </c>
      <c r="B10" s="233" t="s">
        <v>17</v>
      </c>
      <c r="C10" s="233"/>
      <c r="D10" s="233"/>
      <c r="E10" s="233"/>
      <c r="F10" s="233"/>
      <c r="G10" s="233"/>
      <c r="H10" s="233"/>
      <c r="I10" s="234" t="s">
        <v>18</v>
      </c>
      <c r="J10" s="235"/>
      <c r="K10" s="235"/>
      <c r="L10" s="235"/>
      <c r="M10" s="235"/>
      <c r="N10" s="235"/>
      <c r="O10" s="235"/>
      <c r="P10" s="235"/>
      <c r="Q10" s="235"/>
      <c r="R10" s="235"/>
      <c r="S10" s="236"/>
      <c r="T10" s="237" t="s">
        <v>19</v>
      </c>
      <c r="U10" s="238"/>
      <c r="V10" s="238"/>
      <c r="W10" s="238"/>
      <c r="X10" s="238"/>
      <c r="Y10" s="238"/>
      <c r="Z10" s="238"/>
      <c r="AA10" s="238"/>
      <c r="AB10" s="238"/>
      <c r="AC10" s="239"/>
      <c r="AD10" s="240" t="s">
        <v>20</v>
      </c>
      <c r="AE10" s="241"/>
      <c r="AF10" s="241"/>
      <c r="AG10" s="241"/>
      <c r="AH10" s="241"/>
      <c r="AI10" s="241"/>
      <c r="AJ10" s="241"/>
      <c r="AK10" s="241"/>
      <c r="AL10" s="241"/>
      <c r="AM10" s="242"/>
      <c r="AN10" s="243" t="s">
        <v>21</v>
      </c>
      <c r="AO10" s="252" t="s">
        <v>22</v>
      </c>
      <c r="AP10" s="253"/>
      <c r="AQ10" s="253"/>
      <c r="AR10" s="254"/>
    </row>
    <row r="11" spans="1:54" x14ac:dyDescent="0.15">
      <c r="A11" s="232"/>
      <c r="B11" s="255" t="s">
        <v>23</v>
      </c>
      <c r="C11" s="255" t="s">
        <v>24</v>
      </c>
      <c r="D11" s="257" t="s">
        <v>25</v>
      </c>
      <c r="E11" s="257" t="s">
        <v>26</v>
      </c>
      <c r="F11" s="255" t="s">
        <v>180</v>
      </c>
      <c r="G11" s="255" t="s">
        <v>27</v>
      </c>
      <c r="H11" s="255" t="s">
        <v>28</v>
      </c>
      <c r="I11" s="248" t="s">
        <v>29</v>
      </c>
      <c r="J11" s="281"/>
      <c r="K11" s="281"/>
      <c r="L11" s="249"/>
      <c r="M11" s="246" t="s">
        <v>201</v>
      </c>
      <c r="N11" s="246" t="s">
        <v>202</v>
      </c>
      <c r="O11" s="246" t="s">
        <v>203</v>
      </c>
      <c r="P11" s="248" t="s">
        <v>204</v>
      </c>
      <c r="Q11" s="249"/>
      <c r="R11" s="246" t="s">
        <v>205</v>
      </c>
      <c r="S11" s="246" t="s">
        <v>30</v>
      </c>
      <c r="T11" s="188" t="s">
        <v>31</v>
      </c>
      <c r="U11" s="188" t="s">
        <v>32</v>
      </c>
      <c r="V11" s="188" t="s">
        <v>33</v>
      </c>
      <c r="W11" s="188" t="s">
        <v>34</v>
      </c>
      <c r="X11" s="188" t="s">
        <v>35</v>
      </c>
      <c r="Y11" s="188" t="s">
        <v>36</v>
      </c>
      <c r="Z11" s="188" t="s">
        <v>37</v>
      </c>
      <c r="AA11" s="237" t="s">
        <v>38</v>
      </c>
      <c r="AB11" s="238"/>
      <c r="AC11" s="239"/>
      <c r="AD11" s="262" t="s">
        <v>39</v>
      </c>
      <c r="AE11" s="262"/>
      <c r="AF11" s="262"/>
      <c r="AG11" s="262"/>
      <c r="AH11" s="269"/>
      <c r="AI11" s="261" t="s">
        <v>40</v>
      </c>
      <c r="AJ11" s="262"/>
      <c r="AK11" s="262"/>
      <c r="AL11" s="262"/>
      <c r="AM11" s="262"/>
      <c r="AN11" s="244"/>
      <c r="AO11" s="259" t="s">
        <v>41</v>
      </c>
      <c r="AP11" s="263" t="s">
        <v>42</v>
      </c>
      <c r="AQ11" s="263" t="s">
        <v>43</v>
      </c>
      <c r="AR11" s="259" t="s">
        <v>44</v>
      </c>
    </row>
    <row r="12" spans="1:54" s="18" customFormat="1" ht="79.5" customHeight="1" x14ac:dyDescent="0.15">
      <c r="A12" s="232"/>
      <c r="B12" s="256"/>
      <c r="C12" s="256"/>
      <c r="D12" s="258"/>
      <c r="E12" s="258"/>
      <c r="F12" s="256"/>
      <c r="G12" s="256"/>
      <c r="H12" s="256"/>
      <c r="I12" s="250"/>
      <c r="J12" s="282"/>
      <c r="K12" s="282"/>
      <c r="L12" s="251"/>
      <c r="M12" s="247"/>
      <c r="N12" s="247"/>
      <c r="O12" s="247"/>
      <c r="P12" s="250"/>
      <c r="Q12" s="251"/>
      <c r="R12" s="247"/>
      <c r="S12" s="247"/>
      <c r="T12" s="189"/>
      <c r="U12" s="189"/>
      <c r="V12" s="189"/>
      <c r="W12" s="189"/>
      <c r="X12" s="189"/>
      <c r="Y12" s="189"/>
      <c r="Z12" s="189"/>
      <c r="AA12" s="15" t="s">
        <v>45</v>
      </c>
      <c r="AB12" s="15" t="s">
        <v>46</v>
      </c>
      <c r="AC12" s="15" t="s">
        <v>47</v>
      </c>
      <c r="AD12" s="16" t="s">
        <v>48</v>
      </c>
      <c r="AE12" s="17" t="s">
        <v>49</v>
      </c>
      <c r="AF12" s="17" t="s">
        <v>253</v>
      </c>
      <c r="AG12" s="17" t="s">
        <v>262</v>
      </c>
      <c r="AH12" s="80" t="s">
        <v>50</v>
      </c>
      <c r="AI12" s="82" t="s">
        <v>51</v>
      </c>
      <c r="AJ12" s="17" t="s">
        <v>49</v>
      </c>
      <c r="AK12" s="17" t="s">
        <v>253</v>
      </c>
      <c r="AL12" s="17" t="s">
        <v>262</v>
      </c>
      <c r="AM12" s="17" t="s">
        <v>50</v>
      </c>
      <c r="AN12" s="245"/>
      <c r="AO12" s="260"/>
      <c r="AP12" s="264"/>
      <c r="AQ12" s="264"/>
      <c r="AR12" s="260"/>
    </row>
    <row r="13" spans="1:54" s="25" customFormat="1" ht="10.5" x14ac:dyDescent="0.15">
      <c r="A13" s="19">
        <v>1</v>
      </c>
      <c r="B13" s="20">
        <v>2</v>
      </c>
      <c r="C13" s="20">
        <v>3</v>
      </c>
      <c r="D13" s="20">
        <v>4</v>
      </c>
      <c r="E13" s="20">
        <v>5</v>
      </c>
      <c r="F13" s="20">
        <v>6</v>
      </c>
      <c r="G13" s="20">
        <v>7</v>
      </c>
      <c r="H13" s="20">
        <v>8</v>
      </c>
      <c r="I13" s="234">
        <v>9</v>
      </c>
      <c r="J13" s="235"/>
      <c r="K13" s="235"/>
      <c r="L13" s="236"/>
      <c r="M13" s="21">
        <v>10</v>
      </c>
      <c r="N13" s="21">
        <v>11</v>
      </c>
      <c r="O13" s="22">
        <v>12</v>
      </c>
      <c r="P13" s="234">
        <v>13</v>
      </c>
      <c r="Q13" s="236"/>
      <c r="R13" s="22">
        <v>14</v>
      </c>
      <c r="S13" s="22">
        <v>15</v>
      </c>
      <c r="T13" s="23">
        <v>16</v>
      </c>
      <c r="U13" s="23">
        <v>17</v>
      </c>
      <c r="V13" s="23">
        <v>18</v>
      </c>
      <c r="W13" s="23">
        <v>19</v>
      </c>
      <c r="X13" s="23">
        <v>20</v>
      </c>
      <c r="Y13" s="23">
        <v>21</v>
      </c>
      <c r="Z13" s="23">
        <v>22</v>
      </c>
      <c r="AA13" s="23">
        <v>23</v>
      </c>
      <c r="AB13" s="23">
        <v>24</v>
      </c>
      <c r="AC13" s="23">
        <v>25</v>
      </c>
      <c r="AD13" s="24">
        <v>26</v>
      </c>
      <c r="AE13" s="24">
        <v>27</v>
      </c>
      <c r="AF13" s="24">
        <v>28</v>
      </c>
      <c r="AG13" s="24">
        <v>29</v>
      </c>
      <c r="AH13" s="81">
        <v>30</v>
      </c>
      <c r="AI13" s="83">
        <v>31</v>
      </c>
      <c r="AJ13" s="24">
        <v>32</v>
      </c>
      <c r="AK13" s="24">
        <v>33</v>
      </c>
      <c r="AL13" s="24">
        <v>34</v>
      </c>
      <c r="AM13" s="24">
        <v>35</v>
      </c>
      <c r="AN13" s="24">
        <v>36</v>
      </c>
      <c r="AO13" s="24">
        <v>37</v>
      </c>
      <c r="AP13" s="24">
        <v>38</v>
      </c>
      <c r="AQ13" s="24">
        <v>39</v>
      </c>
      <c r="AR13" s="24">
        <v>40</v>
      </c>
    </row>
    <row r="14" spans="1:54" s="3" customFormat="1" ht="47.25" customHeight="1" x14ac:dyDescent="0.25">
      <c r="A14" s="167">
        <v>229</v>
      </c>
      <c r="B14" s="145" t="s">
        <v>249</v>
      </c>
      <c r="C14" s="168" t="s">
        <v>250</v>
      </c>
      <c r="D14" s="168" t="s">
        <v>236</v>
      </c>
      <c r="E14" s="168">
        <v>1</v>
      </c>
      <c r="F14" s="174">
        <v>0</v>
      </c>
      <c r="G14" s="283">
        <v>0</v>
      </c>
      <c r="H14" s="284">
        <v>0</v>
      </c>
      <c r="I14" s="146" t="s">
        <v>199</v>
      </c>
      <c r="J14" s="147"/>
      <c r="K14" s="147"/>
      <c r="L14" s="148"/>
      <c r="M14" s="285">
        <v>4</v>
      </c>
      <c r="N14" s="92" t="s">
        <v>52</v>
      </c>
      <c r="O14" s="93">
        <v>0</v>
      </c>
      <c r="P14" s="160">
        <v>0</v>
      </c>
      <c r="Q14" s="161"/>
      <c r="R14" s="112">
        <v>0</v>
      </c>
      <c r="S14" s="181">
        <f>R15*100/P15</f>
        <v>19.864864864864863</v>
      </c>
      <c r="T14" s="75"/>
      <c r="U14" s="75"/>
      <c r="V14" s="75"/>
      <c r="W14" s="76"/>
      <c r="X14" s="75"/>
      <c r="Y14" s="75"/>
      <c r="Z14" s="75"/>
      <c r="AA14" s="75"/>
      <c r="AB14" s="75"/>
      <c r="AC14" s="75"/>
      <c r="AD14" s="183" t="s">
        <v>252</v>
      </c>
      <c r="AE14" s="141" t="s">
        <v>181</v>
      </c>
      <c r="AF14" s="144">
        <v>4</v>
      </c>
      <c r="AG14" s="144">
        <v>0</v>
      </c>
      <c r="AH14" s="184">
        <f>+AG14/AF14</f>
        <v>0</v>
      </c>
      <c r="AI14" s="105" t="s">
        <v>256</v>
      </c>
      <c r="AJ14" s="141" t="s">
        <v>236</v>
      </c>
      <c r="AK14" s="110">
        <v>1</v>
      </c>
      <c r="AL14" s="110">
        <v>0</v>
      </c>
      <c r="AM14" s="110">
        <v>0</v>
      </c>
      <c r="AN14" s="140"/>
      <c r="AO14" s="280">
        <v>29400000</v>
      </c>
      <c r="AP14" s="268">
        <f>+R6/AO14</f>
        <v>19.784774886734692</v>
      </c>
      <c r="AQ14" s="265">
        <v>0</v>
      </c>
      <c r="AR14" s="267" t="s">
        <v>261</v>
      </c>
    </row>
    <row r="15" spans="1:54" s="3" customFormat="1" ht="268.5" customHeight="1" x14ac:dyDescent="0.25">
      <c r="A15" s="167"/>
      <c r="B15" s="145"/>
      <c r="C15" s="169"/>
      <c r="D15" s="169"/>
      <c r="E15" s="169"/>
      <c r="F15" s="175"/>
      <c r="G15" s="283"/>
      <c r="H15" s="284"/>
      <c r="I15" s="149"/>
      <c r="J15" s="150"/>
      <c r="K15" s="150"/>
      <c r="L15" s="151"/>
      <c r="M15" s="286"/>
      <c r="N15" s="92" t="s">
        <v>206</v>
      </c>
      <c r="O15" s="93">
        <v>148000000</v>
      </c>
      <c r="P15" s="158">
        <v>148000000</v>
      </c>
      <c r="Q15" s="159"/>
      <c r="R15" s="112">
        <v>29400000</v>
      </c>
      <c r="S15" s="182"/>
      <c r="T15" s="113" t="s">
        <v>246</v>
      </c>
      <c r="U15" s="113" t="s">
        <v>237</v>
      </c>
      <c r="V15" s="114" t="s">
        <v>238</v>
      </c>
      <c r="W15" s="112">
        <v>29400000</v>
      </c>
      <c r="X15" s="115" t="s">
        <v>216</v>
      </c>
      <c r="Y15" s="116" t="s">
        <v>275</v>
      </c>
      <c r="Z15" s="116" t="s">
        <v>280</v>
      </c>
      <c r="AA15" s="114" t="s">
        <v>239</v>
      </c>
      <c r="AB15" s="115" t="s">
        <v>236</v>
      </c>
      <c r="AC15" s="113">
        <v>9</v>
      </c>
      <c r="AD15" s="183"/>
      <c r="AE15" s="141"/>
      <c r="AF15" s="144"/>
      <c r="AG15" s="144"/>
      <c r="AH15" s="184"/>
      <c r="AI15" s="138" t="s">
        <v>257</v>
      </c>
      <c r="AJ15" s="141"/>
      <c r="AK15" s="110">
        <v>1</v>
      </c>
      <c r="AL15" s="110">
        <v>0</v>
      </c>
      <c r="AM15" s="110">
        <v>0</v>
      </c>
      <c r="AN15" s="140"/>
      <c r="AO15" s="280"/>
      <c r="AP15" s="268"/>
      <c r="AQ15" s="265"/>
      <c r="AR15" s="267"/>
    </row>
    <row r="16" spans="1:54" s="3" customFormat="1" ht="34.5" customHeight="1" x14ac:dyDescent="0.25">
      <c r="A16" s="167"/>
      <c r="B16" s="145"/>
      <c r="C16" s="170"/>
      <c r="D16" s="170"/>
      <c r="E16" s="170"/>
      <c r="F16" s="176"/>
      <c r="G16" s="283"/>
      <c r="H16" s="284"/>
      <c r="I16" s="149"/>
      <c r="J16" s="150"/>
      <c r="K16" s="150"/>
      <c r="L16" s="151"/>
      <c r="M16" s="286"/>
      <c r="N16" s="92" t="s">
        <v>54</v>
      </c>
      <c r="O16" s="93">
        <v>0</v>
      </c>
      <c r="P16" s="94"/>
      <c r="Q16" s="95">
        <v>0</v>
      </c>
      <c r="R16" s="112">
        <v>0</v>
      </c>
      <c r="S16" s="182"/>
      <c r="T16" s="113"/>
      <c r="U16" s="113"/>
      <c r="V16" s="113"/>
      <c r="W16" s="112"/>
      <c r="X16" s="113"/>
      <c r="Y16" s="113"/>
      <c r="Z16" s="113"/>
      <c r="AA16" s="113"/>
      <c r="AB16" s="113"/>
      <c r="AC16" s="113"/>
      <c r="AD16" s="183"/>
      <c r="AE16" s="141"/>
      <c r="AF16" s="144"/>
      <c r="AG16" s="144"/>
      <c r="AH16" s="184"/>
      <c r="AI16" s="105" t="s">
        <v>255</v>
      </c>
      <c r="AJ16" s="141"/>
      <c r="AK16" s="110">
        <v>1</v>
      </c>
      <c r="AL16" s="110">
        <v>0</v>
      </c>
      <c r="AM16" s="110">
        <v>0</v>
      </c>
      <c r="AN16" s="140"/>
      <c r="AO16" s="280"/>
      <c r="AP16" s="268"/>
      <c r="AQ16" s="266"/>
      <c r="AR16" s="267"/>
    </row>
    <row r="17" spans="1:44" s="3" customFormat="1" ht="39" customHeight="1" x14ac:dyDescent="0.25">
      <c r="A17" s="167">
        <v>231</v>
      </c>
      <c r="B17" s="145"/>
      <c r="C17" s="168" t="s">
        <v>251</v>
      </c>
      <c r="D17" s="168" t="s">
        <v>236</v>
      </c>
      <c r="E17" s="168">
        <v>1</v>
      </c>
      <c r="F17" s="174">
        <v>0</v>
      </c>
      <c r="G17" s="283"/>
      <c r="H17" s="284"/>
      <c r="I17" s="146" t="s">
        <v>200</v>
      </c>
      <c r="J17" s="147"/>
      <c r="K17" s="147"/>
      <c r="L17" s="148"/>
      <c r="M17" s="155">
        <v>1</v>
      </c>
      <c r="N17" s="27" t="s">
        <v>207</v>
      </c>
      <c r="O17" s="93">
        <v>41772381.670000002</v>
      </c>
      <c r="P17" s="158">
        <v>41772381.670000002</v>
      </c>
      <c r="Q17" s="159"/>
      <c r="R17" s="112">
        <v>0</v>
      </c>
      <c r="S17" s="185"/>
      <c r="T17" s="113"/>
      <c r="U17" s="113"/>
      <c r="V17" s="113"/>
      <c r="W17" s="112"/>
      <c r="X17" s="113"/>
      <c r="Y17" s="113"/>
      <c r="Z17" s="117"/>
      <c r="AA17" s="113"/>
      <c r="AB17" s="113"/>
      <c r="AC17" s="113"/>
      <c r="AD17" s="183" t="s">
        <v>254</v>
      </c>
      <c r="AE17" s="141" t="s">
        <v>181</v>
      </c>
      <c r="AF17" s="144">
        <v>1</v>
      </c>
      <c r="AG17" s="144">
        <v>0</v>
      </c>
      <c r="AH17" s="184">
        <f>+AG17/AF17</f>
        <v>0</v>
      </c>
      <c r="AI17" s="143" t="s">
        <v>258</v>
      </c>
      <c r="AJ17" s="141" t="s">
        <v>236</v>
      </c>
      <c r="AK17" s="144">
        <v>2</v>
      </c>
      <c r="AL17" s="144">
        <v>0</v>
      </c>
      <c r="AM17" s="144">
        <v>0</v>
      </c>
      <c r="AN17" s="140"/>
      <c r="AO17" s="279">
        <v>110450000</v>
      </c>
      <c r="AP17" s="268"/>
      <c r="AQ17" s="266"/>
      <c r="AR17" s="267"/>
    </row>
    <row r="18" spans="1:44" s="3" customFormat="1" ht="25.5" customHeight="1" x14ac:dyDescent="0.25">
      <c r="A18" s="167"/>
      <c r="B18" s="145"/>
      <c r="C18" s="169"/>
      <c r="D18" s="169"/>
      <c r="E18" s="169"/>
      <c r="F18" s="175"/>
      <c r="G18" s="283"/>
      <c r="H18" s="284"/>
      <c r="I18" s="149"/>
      <c r="J18" s="150"/>
      <c r="K18" s="150"/>
      <c r="L18" s="151"/>
      <c r="M18" s="156"/>
      <c r="N18" s="27" t="s">
        <v>206</v>
      </c>
      <c r="O18" s="93">
        <v>10000000</v>
      </c>
      <c r="P18" s="158">
        <v>10000000</v>
      </c>
      <c r="Q18" s="159"/>
      <c r="R18" s="112">
        <v>0</v>
      </c>
      <c r="S18" s="186"/>
      <c r="T18" s="113"/>
      <c r="U18" s="113"/>
      <c r="V18" s="113"/>
      <c r="W18" s="112"/>
      <c r="X18" s="113"/>
      <c r="Y18" s="113"/>
      <c r="Z18" s="117"/>
      <c r="AA18" s="113"/>
      <c r="AB18" s="113"/>
      <c r="AC18" s="113"/>
      <c r="AD18" s="183"/>
      <c r="AE18" s="141"/>
      <c r="AF18" s="144"/>
      <c r="AG18" s="144"/>
      <c r="AH18" s="184"/>
      <c r="AI18" s="143"/>
      <c r="AJ18" s="141"/>
      <c r="AK18" s="144"/>
      <c r="AL18" s="144"/>
      <c r="AM18" s="144"/>
      <c r="AN18" s="140"/>
      <c r="AO18" s="279"/>
      <c r="AP18" s="268"/>
      <c r="AQ18" s="266"/>
      <c r="AR18" s="267"/>
    </row>
    <row r="19" spans="1:44" s="3" customFormat="1" ht="25.5" customHeight="1" x14ac:dyDescent="0.25">
      <c r="A19" s="167"/>
      <c r="B19" s="145"/>
      <c r="C19" s="169"/>
      <c r="D19" s="169"/>
      <c r="E19" s="169"/>
      <c r="F19" s="175"/>
      <c r="G19" s="283"/>
      <c r="H19" s="284"/>
      <c r="I19" s="152"/>
      <c r="J19" s="153"/>
      <c r="K19" s="153"/>
      <c r="L19" s="154"/>
      <c r="M19" s="157"/>
      <c r="N19" s="27" t="s">
        <v>54</v>
      </c>
      <c r="O19" s="93">
        <v>0</v>
      </c>
      <c r="P19" s="158">
        <v>0</v>
      </c>
      <c r="Q19" s="159"/>
      <c r="R19" s="112">
        <v>0</v>
      </c>
      <c r="S19" s="187"/>
      <c r="T19" s="113"/>
      <c r="U19" s="113"/>
      <c r="V19" s="113"/>
      <c r="W19" s="112"/>
      <c r="X19" s="113"/>
      <c r="Y19" s="113"/>
      <c r="Z19" s="117"/>
      <c r="AA19" s="113"/>
      <c r="AB19" s="113"/>
      <c r="AC19" s="113"/>
      <c r="AD19" s="183"/>
      <c r="AE19" s="141"/>
      <c r="AF19" s="144"/>
      <c r="AG19" s="144"/>
      <c r="AH19" s="184"/>
      <c r="AI19" s="143"/>
      <c r="AJ19" s="141"/>
      <c r="AK19" s="144"/>
      <c r="AL19" s="144"/>
      <c r="AM19" s="144"/>
      <c r="AN19" s="140"/>
      <c r="AO19" s="279"/>
      <c r="AP19" s="268"/>
      <c r="AQ19" s="266"/>
      <c r="AR19" s="267"/>
    </row>
    <row r="20" spans="1:44" s="3" customFormat="1" ht="15" customHeight="1" x14ac:dyDescent="0.25">
      <c r="A20" s="167"/>
      <c r="B20" s="145"/>
      <c r="C20" s="169"/>
      <c r="D20" s="169"/>
      <c r="E20" s="169"/>
      <c r="F20" s="175"/>
      <c r="G20" s="283"/>
      <c r="H20" s="284"/>
      <c r="I20" s="295" t="s">
        <v>284</v>
      </c>
      <c r="J20" s="296"/>
      <c r="K20" s="296"/>
      <c r="L20" s="297"/>
      <c r="M20" s="285">
        <v>13</v>
      </c>
      <c r="N20" s="27" t="s">
        <v>52</v>
      </c>
      <c r="O20" s="93">
        <v>0</v>
      </c>
      <c r="P20" s="158">
        <v>0</v>
      </c>
      <c r="Q20" s="159"/>
      <c r="R20" s="112">
        <v>0</v>
      </c>
      <c r="S20" s="190">
        <f>(R21+R24)*100/ (O21+O24)</f>
        <v>38.360827441738678</v>
      </c>
      <c r="T20" s="113"/>
      <c r="U20" s="113"/>
      <c r="V20" s="113"/>
      <c r="W20" s="112"/>
      <c r="X20" s="113"/>
      <c r="Y20" s="113"/>
      <c r="Z20" s="117"/>
      <c r="AA20" s="113"/>
      <c r="AB20" s="113"/>
      <c r="AC20" s="113"/>
      <c r="AD20" s="183"/>
      <c r="AE20" s="141"/>
      <c r="AF20" s="144"/>
      <c r="AG20" s="144"/>
      <c r="AH20" s="184"/>
      <c r="AI20" s="143"/>
      <c r="AJ20" s="141"/>
      <c r="AK20" s="144"/>
      <c r="AL20" s="144"/>
      <c r="AM20" s="144"/>
      <c r="AN20" s="140"/>
      <c r="AO20" s="279"/>
      <c r="AP20" s="268"/>
      <c r="AQ20" s="266"/>
      <c r="AR20" s="267"/>
    </row>
    <row r="21" spans="1:44" s="3" customFormat="1" ht="15" customHeight="1" x14ac:dyDescent="0.25">
      <c r="A21" s="167"/>
      <c r="B21" s="145"/>
      <c r="C21" s="169"/>
      <c r="D21" s="169"/>
      <c r="E21" s="169"/>
      <c r="F21" s="175"/>
      <c r="G21" s="283"/>
      <c r="H21" s="284"/>
      <c r="I21" s="298"/>
      <c r="J21" s="299"/>
      <c r="K21" s="299"/>
      <c r="L21" s="300"/>
      <c r="M21" s="286"/>
      <c r="N21" s="27" t="s">
        <v>206</v>
      </c>
      <c r="O21" s="171">
        <v>181900000</v>
      </c>
      <c r="P21" s="270">
        <v>181900000</v>
      </c>
      <c r="Q21" s="271"/>
      <c r="R21" s="276">
        <v>36050000</v>
      </c>
      <c r="S21" s="191"/>
      <c r="T21" s="113"/>
      <c r="U21" s="113"/>
      <c r="V21" s="113"/>
      <c r="W21" s="112"/>
      <c r="X21" s="113"/>
      <c r="Y21" s="113"/>
      <c r="Z21" s="117"/>
      <c r="AA21" s="113"/>
      <c r="AB21" s="113"/>
      <c r="AC21" s="113"/>
      <c r="AD21" s="183"/>
      <c r="AE21" s="141"/>
      <c r="AF21" s="144"/>
      <c r="AG21" s="144"/>
      <c r="AH21" s="184"/>
      <c r="AI21" s="143"/>
      <c r="AJ21" s="141"/>
      <c r="AK21" s="144"/>
      <c r="AL21" s="144"/>
      <c r="AM21" s="144"/>
      <c r="AN21" s="140"/>
      <c r="AO21" s="279"/>
      <c r="AP21" s="268"/>
      <c r="AQ21" s="266"/>
      <c r="AR21" s="267"/>
    </row>
    <row r="22" spans="1:44" s="3" customFormat="1" ht="372" customHeight="1" x14ac:dyDescent="0.25">
      <c r="A22" s="167"/>
      <c r="B22" s="145"/>
      <c r="C22" s="169"/>
      <c r="D22" s="169"/>
      <c r="E22" s="169"/>
      <c r="F22" s="175"/>
      <c r="G22" s="283"/>
      <c r="H22" s="284"/>
      <c r="I22" s="298"/>
      <c r="J22" s="299"/>
      <c r="K22" s="299"/>
      <c r="L22" s="300"/>
      <c r="M22" s="286"/>
      <c r="N22" s="27" t="s">
        <v>206</v>
      </c>
      <c r="O22" s="172"/>
      <c r="P22" s="272"/>
      <c r="Q22" s="273"/>
      <c r="R22" s="277"/>
      <c r="S22" s="191"/>
      <c r="T22" s="118" t="s">
        <v>281</v>
      </c>
      <c r="U22" s="119" t="s">
        <v>230</v>
      </c>
      <c r="V22" s="120" t="s">
        <v>232</v>
      </c>
      <c r="W22" s="121">
        <v>12600000</v>
      </c>
      <c r="X22" s="122" t="s">
        <v>216</v>
      </c>
      <c r="Y22" s="123" t="s">
        <v>282</v>
      </c>
      <c r="Z22" s="124" t="s">
        <v>266</v>
      </c>
      <c r="AA22" s="125" t="s">
        <v>234</v>
      </c>
      <c r="AB22" s="115" t="s">
        <v>236</v>
      </c>
      <c r="AC22" s="113">
        <v>10</v>
      </c>
      <c r="AD22" s="183"/>
      <c r="AE22" s="141"/>
      <c r="AF22" s="144"/>
      <c r="AG22" s="144"/>
      <c r="AH22" s="184"/>
      <c r="AI22" s="143"/>
      <c r="AJ22" s="141"/>
      <c r="AK22" s="144"/>
      <c r="AL22" s="144"/>
      <c r="AM22" s="144"/>
      <c r="AN22" s="140"/>
      <c r="AO22" s="279"/>
      <c r="AP22" s="268"/>
      <c r="AQ22" s="266"/>
      <c r="AR22" s="267"/>
    </row>
    <row r="23" spans="1:44" s="3" customFormat="1" ht="121.5" customHeight="1" x14ac:dyDescent="0.25">
      <c r="A23" s="167"/>
      <c r="B23" s="145"/>
      <c r="C23" s="169"/>
      <c r="D23" s="169"/>
      <c r="E23" s="169"/>
      <c r="F23" s="175"/>
      <c r="G23" s="283"/>
      <c r="H23" s="284"/>
      <c r="I23" s="298"/>
      <c r="J23" s="299"/>
      <c r="K23" s="299"/>
      <c r="L23" s="300"/>
      <c r="M23" s="286"/>
      <c r="N23" s="27" t="s">
        <v>206</v>
      </c>
      <c r="O23" s="173"/>
      <c r="P23" s="274"/>
      <c r="Q23" s="275"/>
      <c r="R23" s="278"/>
      <c r="S23" s="191"/>
      <c r="T23" s="118" t="s">
        <v>283</v>
      </c>
      <c r="U23" s="119" t="s">
        <v>231</v>
      </c>
      <c r="V23" s="126" t="s">
        <v>233</v>
      </c>
      <c r="W23" s="121">
        <v>23450000</v>
      </c>
      <c r="X23" s="127" t="s">
        <v>216</v>
      </c>
      <c r="Y23" s="113"/>
      <c r="Z23" s="124" t="s">
        <v>266</v>
      </c>
      <c r="AA23" s="125" t="s">
        <v>235</v>
      </c>
      <c r="AB23" s="115" t="s">
        <v>236</v>
      </c>
      <c r="AC23" s="113">
        <v>5</v>
      </c>
      <c r="AD23" s="183"/>
      <c r="AE23" s="141"/>
      <c r="AF23" s="144"/>
      <c r="AG23" s="144"/>
      <c r="AH23" s="184"/>
      <c r="AI23" s="142" t="s">
        <v>259</v>
      </c>
      <c r="AJ23" s="141" t="s">
        <v>236</v>
      </c>
      <c r="AK23" s="144">
        <v>40</v>
      </c>
      <c r="AL23" s="144">
        <v>0</v>
      </c>
      <c r="AM23" s="144">
        <v>0</v>
      </c>
      <c r="AN23" s="140"/>
      <c r="AO23" s="279"/>
      <c r="AP23" s="268"/>
      <c r="AQ23" s="266"/>
      <c r="AR23" s="267"/>
    </row>
    <row r="24" spans="1:44" s="3" customFormat="1" ht="185.25" customHeight="1" x14ac:dyDescent="0.25">
      <c r="A24" s="167"/>
      <c r="B24" s="145"/>
      <c r="C24" s="169"/>
      <c r="D24" s="169"/>
      <c r="E24" s="169"/>
      <c r="F24" s="175"/>
      <c r="G24" s="283"/>
      <c r="H24" s="284"/>
      <c r="I24" s="298"/>
      <c r="J24" s="299"/>
      <c r="K24" s="299"/>
      <c r="L24" s="300"/>
      <c r="M24" s="286"/>
      <c r="N24" s="27" t="s">
        <v>54</v>
      </c>
      <c r="O24" s="171">
        <v>200000000</v>
      </c>
      <c r="P24" s="270">
        <v>200000000</v>
      </c>
      <c r="Q24" s="271"/>
      <c r="R24" s="276">
        <v>110450000</v>
      </c>
      <c r="S24" s="191"/>
      <c r="T24" s="118" t="s">
        <v>240</v>
      </c>
      <c r="U24" s="128" t="s">
        <v>208</v>
      </c>
      <c r="V24" s="129" t="s">
        <v>218</v>
      </c>
      <c r="W24" s="130">
        <v>7200000</v>
      </c>
      <c r="X24" s="127" t="s">
        <v>214</v>
      </c>
      <c r="Y24" s="131" t="s">
        <v>276</v>
      </c>
      <c r="Z24" s="124" t="s">
        <v>266</v>
      </c>
      <c r="AA24" s="132" t="s">
        <v>224</v>
      </c>
      <c r="AB24" s="115" t="s">
        <v>236</v>
      </c>
      <c r="AC24" s="113">
        <v>5</v>
      </c>
      <c r="AD24" s="183"/>
      <c r="AE24" s="141"/>
      <c r="AF24" s="144"/>
      <c r="AG24" s="144"/>
      <c r="AH24" s="184"/>
      <c r="AI24" s="142"/>
      <c r="AJ24" s="141"/>
      <c r="AK24" s="144"/>
      <c r="AL24" s="144"/>
      <c r="AM24" s="144"/>
      <c r="AN24" s="140"/>
      <c r="AO24" s="279"/>
      <c r="AP24" s="268"/>
      <c r="AQ24" s="266"/>
      <c r="AR24" s="267"/>
    </row>
    <row r="25" spans="1:44" s="3" customFormat="1" ht="220.5" customHeight="1" x14ac:dyDescent="0.25">
      <c r="A25" s="167"/>
      <c r="B25" s="145"/>
      <c r="C25" s="169"/>
      <c r="D25" s="169"/>
      <c r="E25" s="169"/>
      <c r="F25" s="175"/>
      <c r="G25" s="283"/>
      <c r="H25" s="284"/>
      <c r="I25" s="298"/>
      <c r="J25" s="299"/>
      <c r="K25" s="299"/>
      <c r="L25" s="300"/>
      <c r="M25" s="286"/>
      <c r="N25" s="27" t="s">
        <v>54</v>
      </c>
      <c r="O25" s="172"/>
      <c r="P25" s="272"/>
      <c r="Q25" s="273"/>
      <c r="R25" s="277"/>
      <c r="S25" s="191"/>
      <c r="T25" s="118" t="s">
        <v>241</v>
      </c>
      <c r="U25" s="128" t="s">
        <v>209</v>
      </c>
      <c r="V25" s="133" t="s">
        <v>219</v>
      </c>
      <c r="W25" s="130">
        <v>10050000</v>
      </c>
      <c r="X25" s="127" t="s">
        <v>215</v>
      </c>
      <c r="Y25" s="131" t="s">
        <v>276</v>
      </c>
      <c r="Z25" s="124" t="s">
        <v>266</v>
      </c>
      <c r="AA25" s="132" t="s">
        <v>225</v>
      </c>
      <c r="AB25" s="115" t="s">
        <v>236</v>
      </c>
      <c r="AC25" s="113">
        <v>7</v>
      </c>
      <c r="AD25" s="183"/>
      <c r="AE25" s="141"/>
      <c r="AF25" s="144"/>
      <c r="AG25" s="144"/>
      <c r="AH25" s="184"/>
      <c r="AI25" s="143" t="s">
        <v>260</v>
      </c>
      <c r="AJ25" s="141" t="s">
        <v>236</v>
      </c>
      <c r="AK25" s="144">
        <v>15</v>
      </c>
      <c r="AL25" s="144">
        <v>0</v>
      </c>
      <c r="AM25" s="144">
        <v>0</v>
      </c>
      <c r="AN25" s="140"/>
      <c r="AO25" s="279"/>
      <c r="AP25" s="268"/>
      <c r="AQ25" s="266"/>
      <c r="AR25" s="267"/>
    </row>
    <row r="26" spans="1:44" s="3" customFormat="1" ht="408.75" customHeight="1" x14ac:dyDescent="0.25">
      <c r="A26" s="167"/>
      <c r="B26" s="145"/>
      <c r="C26" s="169"/>
      <c r="D26" s="169"/>
      <c r="E26" s="169"/>
      <c r="F26" s="175"/>
      <c r="G26" s="283"/>
      <c r="H26" s="284"/>
      <c r="I26" s="298"/>
      <c r="J26" s="299"/>
      <c r="K26" s="299"/>
      <c r="L26" s="300"/>
      <c r="M26" s="286"/>
      <c r="N26" s="27" t="s">
        <v>54</v>
      </c>
      <c r="O26" s="172"/>
      <c r="P26" s="272"/>
      <c r="Q26" s="273"/>
      <c r="R26" s="277"/>
      <c r="S26" s="191"/>
      <c r="T26" s="118" t="s">
        <v>242</v>
      </c>
      <c r="U26" s="134" t="s">
        <v>210</v>
      </c>
      <c r="V26" s="129" t="s">
        <v>223</v>
      </c>
      <c r="W26" s="130">
        <v>29400000</v>
      </c>
      <c r="X26" s="127" t="s">
        <v>216</v>
      </c>
      <c r="Y26" s="131" t="s">
        <v>277</v>
      </c>
      <c r="Z26" s="124" t="s">
        <v>266</v>
      </c>
      <c r="AA26" s="132" t="s">
        <v>226</v>
      </c>
      <c r="AB26" s="115" t="s">
        <v>236</v>
      </c>
      <c r="AC26" s="113">
        <v>9</v>
      </c>
      <c r="AD26" s="183"/>
      <c r="AE26" s="141"/>
      <c r="AF26" s="144"/>
      <c r="AG26" s="144"/>
      <c r="AH26" s="184"/>
      <c r="AI26" s="143"/>
      <c r="AJ26" s="141"/>
      <c r="AK26" s="144"/>
      <c r="AL26" s="144"/>
      <c r="AM26" s="144"/>
      <c r="AN26" s="140"/>
      <c r="AO26" s="279"/>
      <c r="AP26" s="268"/>
      <c r="AQ26" s="266"/>
      <c r="AR26" s="267"/>
    </row>
    <row r="27" spans="1:44" s="3" customFormat="1" ht="402.75" customHeight="1" x14ac:dyDescent="0.25">
      <c r="A27" s="167"/>
      <c r="B27" s="145"/>
      <c r="C27" s="169"/>
      <c r="D27" s="169"/>
      <c r="E27" s="169"/>
      <c r="F27" s="175"/>
      <c r="G27" s="283"/>
      <c r="H27" s="284"/>
      <c r="I27" s="298"/>
      <c r="J27" s="299"/>
      <c r="K27" s="299"/>
      <c r="L27" s="300"/>
      <c r="M27" s="286"/>
      <c r="N27" s="27" t="s">
        <v>54</v>
      </c>
      <c r="O27" s="172"/>
      <c r="P27" s="272"/>
      <c r="Q27" s="273"/>
      <c r="R27" s="277"/>
      <c r="S27" s="191"/>
      <c r="T27" s="118" t="s">
        <v>243</v>
      </c>
      <c r="U27" s="128" t="s">
        <v>211</v>
      </c>
      <c r="V27" s="135" t="s">
        <v>220</v>
      </c>
      <c r="W27" s="130">
        <v>23800000</v>
      </c>
      <c r="X27" s="127" t="s">
        <v>216</v>
      </c>
      <c r="Y27" s="131" t="s">
        <v>277</v>
      </c>
      <c r="Z27" s="124" t="s">
        <v>266</v>
      </c>
      <c r="AA27" s="132" t="s">
        <v>229</v>
      </c>
      <c r="AB27" s="115" t="s">
        <v>236</v>
      </c>
      <c r="AC27" s="113"/>
      <c r="AD27" s="183"/>
      <c r="AE27" s="141"/>
      <c r="AF27" s="144"/>
      <c r="AG27" s="144"/>
      <c r="AH27" s="184"/>
      <c r="AI27" s="143"/>
      <c r="AJ27" s="141"/>
      <c r="AK27" s="144"/>
      <c r="AL27" s="144"/>
      <c r="AM27" s="144"/>
      <c r="AN27" s="140"/>
      <c r="AO27" s="279"/>
      <c r="AP27" s="268"/>
      <c r="AQ27" s="266"/>
      <c r="AR27" s="267"/>
    </row>
    <row r="28" spans="1:44" s="3" customFormat="1" ht="241.5" customHeight="1" x14ac:dyDescent="0.25">
      <c r="A28" s="167"/>
      <c r="B28" s="145"/>
      <c r="C28" s="169"/>
      <c r="D28" s="169"/>
      <c r="E28" s="169"/>
      <c r="F28" s="175"/>
      <c r="G28" s="283"/>
      <c r="H28" s="284"/>
      <c r="I28" s="298"/>
      <c r="J28" s="299"/>
      <c r="K28" s="299"/>
      <c r="L28" s="300"/>
      <c r="M28" s="286"/>
      <c r="N28" s="27" t="s">
        <v>54</v>
      </c>
      <c r="O28" s="172"/>
      <c r="P28" s="272"/>
      <c r="Q28" s="273"/>
      <c r="R28" s="277"/>
      <c r="S28" s="191"/>
      <c r="T28" s="118" t="s">
        <v>244</v>
      </c>
      <c r="U28" s="134" t="s">
        <v>212</v>
      </c>
      <c r="V28" s="135" t="s">
        <v>221</v>
      </c>
      <c r="W28" s="130">
        <v>12000000</v>
      </c>
      <c r="X28" s="127" t="s">
        <v>217</v>
      </c>
      <c r="Y28" s="131" t="s">
        <v>278</v>
      </c>
      <c r="Z28" s="124" t="s">
        <v>266</v>
      </c>
      <c r="AA28" s="132" t="s">
        <v>227</v>
      </c>
      <c r="AB28" s="115" t="s">
        <v>236</v>
      </c>
      <c r="AC28" s="113">
        <v>7</v>
      </c>
      <c r="AD28" s="183"/>
      <c r="AE28" s="141"/>
      <c r="AF28" s="144"/>
      <c r="AG28" s="144"/>
      <c r="AH28" s="184"/>
      <c r="AI28" s="143"/>
      <c r="AJ28" s="141"/>
      <c r="AK28" s="144"/>
      <c r="AL28" s="144"/>
      <c r="AM28" s="144"/>
      <c r="AN28" s="140"/>
      <c r="AO28" s="279"/>
      <c r="AP28" s="268"/>
      <c r="AQ28" s="266"/>
      <c r="AR28" s="267"/>
    </row>
    <row r="29" spans="1:44" s="3" customFormat="1" ht="168" customHeight="1" x14ac:dyDescent="0.25">
      <c r="A29" s="167"/>
      <c r="B29" s="145"/>
      <c r="C29" s="169"/>
      <c r="D29" s="169"/>
      <c r="E29" s="169"/>
      <c r="F29" s="175"/>
      <c r="G29" s="283"/>
      <c r="H29" s="284"/>
      <c r="I29" s="298"/>
      <c r="J29" s="299"/>
      <c r="K29" s="299"/>
      <c r="L29" s="300"/>
      <c r="M29" s="286"/>
      <c r="N29" s="27" t="s">
        <v>54</v>
      </c>
      <c r="O29" s="172"/>
      <c r="P29" s="272"/>
      <c r="Q29" s="273"/>
      <c r="R29" s="277"/>
      <c r="S29" s="191"/>
      <c r="T29" s="118" t="s">
        <v>245</v>
      </c>
      <c r="U29" s="136" t="s">
        <v>213</v>
      </c>
      <c r="V29" s="137" t="s">
        <v>222</v>
      </c>
      <c r="W29" s="130">
        <v>28000000</v>
      </c>
      <c r="X29" s="127" t="s">
        <v>216</v>
      </c>
      <c r="Y29" s="131" t="s">
        <v>279</v>
      </c>
      <c r="Z29" s="124" t="s">
        <v>266</v>
      </c>
      <c r="AA29" s="132" t="s">
        <v>228</v>
      </c>
      <c r="AB29" s="115" t="s">
        <v>236</v>
      </c>
      <c r="AC29" s="113">
        <v>6</v>
      </c>
      <c r="AD29" s="183"/>
      <c r="AE29" s="141"/>
      <c r="AF29" s="144"/>
      <c r="AG29" s="144"/>
      <c r="AH29" s="184"/>
      <c r="AI29" s="143"/>
      <c r="AJ29" s="141"/>
      <c r="AK29" s="144"/>
      <c r="AL29" s="144"/>
      <c r="AM29" s="144"/>
      <c r="AN29" s="140"/>
      <c r="AO29" s="279"/>
      <c r="AP29" s="268"/>
      <c r="AQ29" s="266"/>
      <c r="AR29" s="267"/>
    </row>
    <row r="30" spans="1:44" s="3" customFormat="1" ht="15" customHeight="1" x14ac:dyDescent="0.25">
      <c r="A30" s="167"/>
      <c r="B30" s="145"/>
      <c r="C30" s="169"/>
      <c r="D30" s="169"/>
      <c r="E30" s="169"/>
      <c r="F30" s="175"/>
      <c r="G30" s="283"/>
      <c r="H30" s="284"/>
      <c r="I30" s="298"/>
      <c r="J30" s="299"/>
      <c r="K30" s="299"/>
      <c r="L30" s="300"/>
      <c r="M30" s="286"/>
      <c r="N30" s="27" t="s">
        <v>54</v>
      </c>
      <c r="O30" s="172"/>
      <c r="P30" s="272"/>
      <c r="Q30" s="273"/>
      <c r="R30" s="277"/>
      <c r="S30" s="191"/>
      <c r="T30" s="75"/>
      <c r="U30" s="75"/>
      <c r="V30" s="75"/>
      <c r="W30" s="76"/>
      <c r="X30" s="75"/>
      <c r="Y30" s="75"/>
      <c r="Z30" s="108"/>
      <c r="AA30" s="75"/>
      <c r="AB30" s="75"/>
      <c r="AC30" s="75"/>
      <c r="AD30" s="183"/>
      <c r="AE30" s="141"/>
      <c r="AF30" s="144"/>
      <c r="AG30" s="144"/>
      <c r="AH30" s="184"/>
      <c r="AI30" s="143"/>
      <c r="AJ30" s="141"/>
      <c r="AK30" s="144"/>
      <c r="AL30" s="144"/>
      <c r="AM30" s="144"/>
      <c r="AN30" s="140"/>
      <c r="AO30" s="279"/>
      <c r="AP30" s="268"/>
      <c r="AQ30" s="266"/>
      <c r="AR30" s="267"/>
    </row>
    <row r="31" spans="1:44" s="3" customFormat="1" ht="15" customHeight="1" x14ac:dyDescent="0.25">
      <c r="A31" s="167"/>
      <c r="B31" s="145"/>
      <c r="C31" s="169"/>
      <c r="D31" s="169"/>
      <c r="E31" s="169"/>
      <c r="F31" s="175"/>
      <c r="G31" s="283"/>
      <c r="H31" s="284"/>
      <c r="I31" s="298"/>
      <c r="J31" s="299"/>
      <c r="K31" s="299"/>
      <c r="L31" s="300"/>
      <c r="M31" s="286"/>
      <c r="N31" s="27" t="s">
        <v>54</v>
      </c>
      <c r="O31" s="172"/>
      <c r="P31" s="272"/>
      <c r="Q31" s="273"/>
      <c r="R31" s="277"/>
      <c r="S31" s="191"/>
      <c r="T31" s="75"/>
      <c r="U31" s="75"/>
      <c r="V31" s="75"/>
      <c r="W31" s="76"/>
      <c r="X31" s="75"/>
      <c r="Y31" s="75"/>
      <c r="Z31" s="108"/>
      <c r="AA31" s="75"/>
      <c r="AB31" s="75"/>
      <c r="AC31" s="75"/>
      <c r="AD31" s="183"/>
      <c r="AE31" s="141"/>
      <c r="AF31" s="144"/>
      <c r="AG31" s="144"/>
      <c r="AH31" s="184"/>
      <c r="AI31" s="143"/>
      <c r="AJ31" s="141"/>
      <c r="AK31" s="144"/>
      <c r="AL31" s="144"/>
      <c r="AM31" s="144"/>
      <c r="AN31" s="140"/>
      <c r="AO31" s="279"/>
      <c r="AP31" s="268"/>
      <c r="AQ31" s="266"/>
      <c r="AR31" s="267"/>
    </row>
    <row r="32" spans="1:44" s="3" customFormat="1" ht="15" customHeight="1" x14ac:dyDescent="0.25">
      <c r="A32" s="167"/>
      <c r="B32" s="145"/>
      <c r="C32" s="169"/>
      <c r="D32" s="170"/>
      <c r="E32" s="169"/>
      <c r="F32" s="176"/>
      <c r="G32" s="283"/>
      <c r="H32" s="284"/>
      <c r="I32" s="298"/>
      <c r="J32" s="299"/>
      <c r="K32" s="299"/>
      <c r="L32" s="300"/>
      <c r="M32" s="286"/>
      <c r="N32" s="27" t="s">
        <v>54</v>
      </c>
      <c r="O32" s="172"/>
      <c r="P32" s="272"/>
      <c r="Q32" s="273"/>
      <c r="R32" s="277"/>
      <c r="S32" s="191"/>
      <c r="T32" s="75"/>
      <c r="U32" s="75"/>
      <c r="V32" s="75"/>
      <c r="W32" s="76"/>
      <c r="X32" s="75"/>
      <c r="Y32" s="75"/>
      <c r="Z32" s="108"/>
      <c r="AA32" s="75"/>
      <c r="AB32" s="75"/>
      <c r="AC32" s="75"/>
      <c r="AD32" s="183"/>
      <c r="AE32" s="141"/>
      <c r="AF32" s="144"/>
      <c r="AG32" s="144"/>
      <c r="AH32" s="184"/>
      <c r="AI32" s="143"/>
      <c r="AJ32" s="141"/>
      <c r="AK32" s="144"/>
      <c r="AL32" s="144"/>
      <c r="AM32" s="144"/>
      <c r="AN32" s="140"/>
      <c r="AO32" s="279"/>
      <c r="AP32" s="268"/>
      <c r="AQ32" s="266"/>
      <c r="AR32" s="267"/>
    </row>
    <row r="33" spans="1:54" s="3" customFormat="1" ht="15" customHeight="1" x14ac:dyDescent="0.25">
      <c r="A33" s="167"/>
      <c r="B33" s="145"/>
      <c r="C33" s="170"/>
      <c r="D33" s="97"/>
      <c r="E33" s="170"/>
      <c r="F33" s="107"/>
      <c r="G33" s="283"/>
      <c r="H33" s="284"/>
      <c r="I33" s="301"/>
      <c r="J33" s="302"/>
      <c r="K33" s="302"/>
      <c r="L33" s="303"/>
      <c r="M33" s="294"/>
      <c r="N33" s="27" t="s">
        <v>54</v>
      </c>
      <c r="O33" s="173"/>
      <c r="P33" s="274"/>
      <c r="Q33" s="275"/>
      <c r="R33" s="278"/>
      <c r="S33" s="192"/>
      <c r="T33" s="75"/>
      <c r="U33" s="75"/>
      <c r="V33" s="75"/>
      <c r="W33" s="76"/>
      <c r="X33" s="75"/>
      <c r="Y33" s="75"/>
      <c r="Z33" s="108"/>
      <c r="AA33" s="75"/>
      <c r="AB33" s="75"/>
      <c r="AC33" s="75"/>
      <c r="AD33" s="183"/>
      <c r="AE33" s="141"/>
      <c r="AF33" s="144"/>
      <c r="AG33" s="144"/>
      <c r="AH33" s="184"/>
      <c r="AI33" s="143"/>
      <c r="AJ33" s="141"/>
      <c r="AK33" s="144"/>
      <c r="AL33" s="144"/>
      <c r="AM33" s="144"/>
      <c r="AN33" s="140"/>
      <c r="AO33" s="279"/>
      <c r="AP33" s="268"/>
      <c r="AQ33" s="266"/>
      <c r="AR33" s="267"/>
    </row>
    <row r="34" spans="1:54" s="3" customFormat="1" ht="15" hidden="1" customHeight="1" x14ac:dyDescent="0.25">
      <c r="A34" s="96"/>
      <c r="B34" s="145"/>
      <c r="C34" s="97"/>
      <c r="D34" s="97"/>
      <c r="E34" s="97"/>
      <c r="F34" s="107"/>
      <c r="G34" s="283"/>
      <c r="H34" s="284"/>
      <c r="I34" s="146" t="s">
        <v>55</v>
      </c>
      <c r="J34" s="147"/>
      <c r="K34" s="147"/>
      <c r="L34" s="148"/>
      <c r="M34" s="164"/>
      <c r="N34" s="27" t="s">
        <v>52</v>
      </c>
      <c r="O34" s="26"/>
      <c r="P34" s="162"/>
      <c r="Q34" s="163"/>
      <c r="R34" s="111"/>
      <c r="S34" s="185"/>
      <c r="T34" s="75"/>
      <c r="U34" s="75"/>
      <c r="V34" s="75"/>
      <c r="W34" s="76"/>
      <c r="X34" s="75"/>
      <c r="Y34" s="75"/>
      <c r="Z34" s="108"/>
      <c r="AA34" s="75"/>
      <c r="AB34" s="75"/>
      <c r="AC34" s="75"/>
      <c r="AD34" s="183"/>
      <c r="AE34" s="141"/>
      <c r="AF34" s="144"/>
      <c r="AG34" s="144"/>
      <c r="AH34" s="184"/>
      <c r="AI34" s="104"/>
      <c r="AJ34" s="99"/>
      <c r="AK34" s="103"/>
      <c r="AL34" s="103"/>
      <c r="AM34" s="102"/>
      <c r="AN34" s="100"/>
      <c r="AO34" s="101"/>
      <c r="AP34" s="268"/>
      <c r="AQ34" s="266"/>
      <c r="AR34" s="267"/>
    </row>
    <row r="35" spans="1:54" s="3" customFormat="1" ht="15" hidden="1" customHeight="1" x14ac:dyDescent="0.25">
      <c r="A35" s="96"/>
      <c r="B35" s="145"/>
      <c r="C35" s="97"/>
      <c r="D35" s="97"/>
      <c r="E35" s="97"/>
      <c r="F35" s="107"/>
      <c r="G35" s="283"/>
      <c r="H35" s="284"/>
      <c r="I35" s="149"/>
      <c r="J35" s="150"/>
      <c r="K35" s="150"/>
      <c r="L35" s="151"/>
      <c r="M35" s="165"/>
      <c r="N35" s="27" t="s">
        <v>53</v>
      </c>
      <c r="O35" s="26"/>
      <c r="P35" s="162"/>
      <c r="Q35" s="163"/>
      <c r="R35" s="111"/>
      <c r="S35" s="186"/>
      <c r="T35" s="75"/>
      <c r="U35" s="75"/>
      <c r="V35" s="75"/>
      <c r="W35" s="76"/>
      <c r="X35" s="75"/>
      <c r="Y35" s="75"/>
      <c r="Z35" s="108"/>
      <c r="AA35" s="75"/>
      <c r="AB35" s="75"/>
      <c r="AC35" s="75"/>
      <c r="AD35" s="183"/>
      <c r="AE35" s="141"/>
      <c r="AF35" s="144"/>
      <c r="AG35" s="144"/>
      <c r="AH35" s="184"/>
      <c r="AI35" s="104"/>
      <c r="AJ35" s="99"/>
      <c r="AK35" s="103"/>
      <c r="AL35" s="103"/>
      <c r="AM35" s="102"/>
      <c r="AN35" s="100"/>
      <c r="AO35" s="101"/>
      <c r="AP35" s="268"/>
      <c r="AQ35" s="266"/>
      <c r="AR35" s="267"/>
    </row>
    <row r="36" spans="1:54" s="3" customFormat="1" ht="15" hidden="1" customHeight="1" x14ac:dyDescent="0.25">
      <c r="A36" s="96"/>
      <c r="B36" s="145"/>
      <c r="C36" s="97"/>
      <c r="D36" s="97"/>
      <c r="E36" s="97"/>
      <c r="F36" s="107"/>
      <c r="G36" s="283"/>
      <c r="H36" s="284"/>
      <c r="I36" s="152"/>
      <c r="J36" s="153"/>
      <c r="K36" s="153"/>
      <c r="L36" s="154"/>
      <c r="M36" s="166"/>
      <c r="N36" s="27" t="s">
        <v>54</v>
      </c>
      <c r="O36" s="26"/>
      <c r="P36" s="162"/>
      <c r="Q36" s="163"/>
      <c r="R36" s="111"/>
      <c r="S36" s="187"/>
      <c r="T36" s="75"/>
      <c r="U36" s="75"/>
      <c r="V36" s="75"/>
      <c r="W36" s="76"/>
      <c r="X36" s="75"/>
      <c r="Y36" s="75"/>
      <c r="Z36" s="108"/>
      <c r="AA36" s="75"/>
      <c r="AB36" s="75"/>
      <c r="AC36" s="75"/>
      <c r="AD36" s="183"/>
      <c r="AE36" s="141"/>
      <c r="AF36" s="144"/>
      <c r="AG36" s="144"/>
      <c r="AH36" s="184"/>
      <c r="AI36" s="104"/>
      <c r="AJ36" s="99"/>
      <c r="AK36" s="103"/>
      <c r="AL36" s="103"/>
      <c r="AM36" s="102"/>
      <c r="AN36" s="100"/>
      <c r="AO36" s="101"/>
      <c r="AP36" s="268"/>
      <c r="AQ36" s="266"/>
      <c r="AR36" s="267"/>
    </row>
    <row r="37" spans="1:54" s="3" customFormat="1" ht="15" hidden="1" customHeight="1" x14ac:dyDescent="0.25">
      <c r="A37" s="96"/>
      <c r="B37" s="145"/>
      <c r="C37" s="97"/>
      <c r="D37" s="97"/>
      <c r="E37" s="97"/>
      <c r="F37" s="107"/>
      <c r="G37" s="283"/>
      <c r="H37" s="284"/>
      <c r="I37" s="146" t="s">
        <v>56</v>
      </c>
      <c r="J37" s="147"/>
      <c r="K37" s="147"/>
      <c r="L37" s="148"/>
      <c r="M37" s="164"/>
      <c r="N37" s="27" t="s">
        <v>52</v>
      </c>
      <c r="O37" s="26"/>
      <c r="P37" s="162"/>
      <c r="Q37" s="163"/>
      <c r="R37" s="111"/>
      <c r="S37" s="185"/>
      <c r="T37" s="75"/>
      <c r="U37" s="75"/>
      <c r="V37" s="75"/>
      <c r="W37" s="76"/>
      <c r="X37" s="75"/>
      <c r="Y37" s="75"/>
      <c r="Z37" s="108"/>
      <c r="AA37" s="75"/>
      <c r="AB37" s="75"/>
      <c r="AC37" s="75"/>
      <c r="AD37" s="183"/>
      <c r="AE37" s="141"/>
      <c r="AF37" s="144"/>
      <c r="AG37" s="144"/>
      <c r="AH37" s="184"/>
      <c r="AI37" s="104"/>
      <c r="AJ37" s="99"/>
      <c r="AK37" s="103"/>
      <c r="AL37" s="103"/>
      <c r="AM37" s="102"/>
      <c r="AN37" s="100"/>
      <c r="AO37" s="101"/>
      <c r="AP37" s="268"/>
      <c r="AQ37" s="266"/>
      <c r="AR37" s="267"/>
    </row>
    <row r="38" spans="1:54" s="3" customFormat="1" ht="15" hidden="1" customHeight="1" x14ac:dyDescent="0.25">
      <c r="A38" s="96"/>
      <c r="B38" s="145"/>
      <c r="C38" s="97"/>
      <c r="D38" s="97"/>
      <c r="E38" s="97"/>
      <c r="F38" s="107"/>
      <c r="G38" s="283"/>
      <c r="H38" s="284"/>
      <c r="I38" s="149"/>
      <c r="J38" s="150"/>
      <c r="K38" s="150"/>
      <c r="L38" s="151"/>
      <c r="M38" s="165"/>
      <c r="N38" s="27" t="s">
        <v>53</v>
      </c>
      <c r="O38" s="28"/>
      <c r="P38" s="162"/>
      <c r="Q38" s="163"/>
      <c r="R38" s="111"/>
      <c r="S38" s="186"/>
      <c r="T38" s="75"/>
      <c r="U38" s="75"/>
      <c r="V38" s="75"/>
      <c r="W38" s="76"/>
      <c r="X38" s="75"/>
      <c r="Y38" s="75"/>
      <c r="Z38" s="108"/>
      <c r="AA38" s="75"/>
      <c r="AB38" s="75"/>
      <c r="AC38" s="75"/>
      <c r="AD38" s="183"/>
      <c r="AE38" s="141"/>
      <c r="AF38" s="144"/>
      <c r="AG38" s="144"/>
      <c r="AH38" s="184"/>
      <c r="AI38" s="104"/>
      <c r="AJ38" s="99"/>
      <c r="AK38" s="103"/>
      <c r="AL38" s="103"/>
      <c r="AM38" s="102"/>
      <c r="AN38" s="100"/>
      <c r="AO38" s="101"/>
      <c r="AP38" s="268"/>
      <c r="AQ38" s="266"/>
      <c r="AR38" s="267"/>
    </row>
    <row r="39" spans="1:54" s="3" customFormat="1" ht="15" hidden="1" customHeight="1" x14ac:dyDescent="0.25">
      <c r="A39" s="96"/>
      <c r="B39" s="145"/>
      <c r="C39" s="97"/>
      <c r="D39" s="97"/>
      <c r="E39" s="97"/>
      <c r="F39" s="107"/>
      <c r="G39" s="283"/>
      <c r="H39" s="284"/>
      <c r="I39" s="152"/>
      <c r="J39" s="153"/>
      <c r="K39" s="153"/>
      <c r="L39" s="154"/>
      <c r="M39" s="166"/>
      <c r="N39" s="27" t="s">
        <v>54</v>
      </c>
      <c r="O39" s="28"/>
      <c r="P39" s="162"/>
      <c r="Q39" s="163"/>
      <c r="R39" s="111"/>
      <c r="S39" s="187"/>
      <c r="T39" s="75"/>
      <c r="U39" s="75"/>
      <c r="V39" s="75"/>
      <c r="W39" s="76"/>
      <c r="X39" s="75"/>
      <c r="Y39" s="75"/>
      <c r="Z39" s="108"/>
      <c r="AA39" s="75"/>
      <c r="AB39" s="75"/>
      <c r="AC39" s="75"/>
      <c r="AD39" s="183"/>
      <c r="AE39" s="141"/>
      <c r="AF39" s="144"/>
      <c r="AG39" s="144"/>
      <c r="AH39" s="184"/>
      <c r="AI39" s="104"/>
      <c r="AJ39" s="99"/>
      <c r="AK39" s="103"/>
      <c r="AL39" s="103"/>
      <c r="AM39" s="102"/>
      <c r="AN39" s="100"/>
      <c r="AO39" s="101"/>
      <c r="AP39" s="268"/>
      <c r="AQ39" s="266"/>
      <c r="AR39" s="267"/>
    </row>
    <row r="40" spans="1:54" s="3" customFormat="1" x14ac:dyDescent="0.25">
      <c r="B40" s="29"/>
      <c r="C40" s="29"/>
      <c r="D40" s="29"/>
      <c r="E40" s="29"/>
      <c r="F40" s="29"/>
      <c r="G40" s="29"/>
      <c r="H40" s="29"/>
      <c r="I40" s="29"/>
      <c r="J40" s="29"/>
      <c r="K40" s="29"/>
      <c r="L40" s="29"/>
      <c r="M40" s="30"/>
      <c r="N40" s="29"/>
      <c r="O40" s="31">
        <f>SUM(O14:O39)</f>
        <v>581672381.67000008</v>
      </c>
      <c r="P40" s="287">
        <f>SUM(P14:Q39)</f>
        <v>581672381.67000008</v>
      </c>
      <c r="Q40" s="287"/>
      <c r="R40" s="139">
        <f>SUM(R14:R39)</f>
        <v>175900000</v>
      </c>
      <c r="S40" s="29"/>
      <c r="T40" s="29"/>
      <c r="U40" s="29"/>
      <c r="V40" s="29"/>
      <c r="W40" s="29"/>
      <c r="X40" s="29"/>
      <c r="Y40" s="32"/>
      <c r="Z40" s="32"/>
      <c r="AA40" s="32"/>
      <c r="AB40" s="32"/>
      <c r="AC40" s="32"/>
      <c r="AD40" s="33"/>
      <c r="AE40" s="33"/>
      <c r="AF40" s="33"/>
      <c r="AG40" s="33"/>
      <c r="AH40" s="33"/>
      <c r="AI40" s="106"/>
      <c r="AJ40" s="33"/>
      <c r="AK40" s="33"/>
      <c r="AL40" s="33"/>
      <c r="AM40" s="98"/>
      <c r="AN40" s="33"/>
      <c r="AO40" s="33"/>
      <c r="AP40" s="34"/>
      <c r="AQ40" s="33"/>
      <c r="AR40" s="33"/>
      <c r="AS40" s="33"/>
      <c r="AT40" s="33"/>
      <c r="AU40" s="33"/>
      <c r="AV40" s="33"/>
      <c r="AW40" s="33"/>
      <c r="AX40" s="33"/>
      <c r="AY40" s="33"/>
      <c r="AZ40" s="33"/>
      <c r="BA40" s="33"/>
      <c r="BB40" s="33"/>
    </row>
    <row r="41" spans="1:54"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5"/>
      <c r="AE41" s="35"/>
      <c r="AF41" s="35"/>
      <c r="AG41" s="35"/>
      <c r="AH41" s="35"/>
      <c r="AI41" s="35"/>
      <c r="AJ41" s="35"/>
      <c r="AK41" s="35"/>
      <c r="AL41" s="35"/>
      <c r="AM41" s="35"/>
      <c r="AN41" s="36"/>
      <c r="AO41" s="36"/>
      <c r="AP41" s="36"/>
      <c r="AQ41" s="35"/>
      <c r="AR41" s="35"/>
      <c r="AS41" s="35"/>
      <c r="AT41" s="35"/>
      <c r="AU41" s="35"/>
      <c r="AV41" s="35"/>
      <c r="AW41" s="35"/>
      <c r="AX41" s="35"/>
      <c r="AY41" s="35"/>
      <c r="AZ41" s="35"/>
      <c r="BA41" s="35"/>
      <c r="BB41" s="35"/>
    </row>
    <row r="42" spans="1:54" s="38" customFormat="1" x14ac:dyDescent="0.15">
      <c r="A42" s="305" t="s">
        <v>57</v>
      </c>
      <c r="B42" s="335" t="s">
        <v>58</v>
      </c>
      <c r="C42" s="310"/>
      <c r="D42" s="311"/>
      <c r="E42" s="312"/>
      <c r="F42" s="306" t="s">
        <v>59</v>
      </c>
      <c r="G42" s="338" t="s">
        <v>58</v>
      </c>
      <c r="H42" s="339"/>
      <c r="I42" s="319"/>
      <c r="J42" s="320"/>
      <c r="K42" s="321"/>
      <c r="L42" s="305" t="s">
        <v>60</v>
      </c>
      <c r="M42" s="304" t="s">
        <v>58</v>
      </c>
      <c r="N42" s="319"/>
      <c r="O42" s="320"/>
      <c r="P42" s="321"/>
      <c r="Q42" s="307" t="s">
        <v>61</v>
      </c>
      <c r="R42" s="353" t="s">
        <v>62</v>
      </c>
      <c r="S42" s="356" t="s">
        <v>63</v>
      </c>
      <c r="T42" s="356"/>
      <c r="U42" s="356"/>
      <c r="AD42" s="39"/>
      <c r="AE42" s="39"/>
      <c r="AF42" s="39"/>
      <c r="AG42" s="39"/>
      <c r="AH42" s="39"/>
      <c r="AI42" s="39"/>
      <c r="AJ42" s="39"/>
      <c r="AP42" s="40"/>
      <c r="AQ42" s="40"/>
    </row>
    <row r="43" spans="1:54" s="38" customFormat="1" x14ac:dyDescent="0.15">
      <c r="A43" s="305"/>
      <c r="B43" s="336"/>
      <c r="C43" s="313"/>
      <c r="D43" s="314"/>
      <c r="E43" s="315"/>
      <c r="F43" s="306"/>
      <c r="G43" s="340"/>
      <c r="H43" s="341"/>
      <c r="I43" s="322"/>
      <c r="J43" s="323"/>
      <c r="K43" s="324"/>
      <c r="L43" s="305"/>
      <c r="M43" s="304"/>
      <c r="N43" s="322"/>
      <c r="O43" s="323"/>
      <c r="P43" s="324"/>
      <c r="Q43" s="308"/>
      <c r="R43" s="354"/>
      <c r="S43" s="356"/>
      <c r="T43" s="356"/>
      <c r="U43" s="356"/>
      <c r="AD43" s="39"/>
      <c r="AE43" s="39"/>
      <c r="AF43" s="39"/>
      <c r="AG43" s="39"/>
      <c r="AH43" s="39"/>
      <c r="AI43" s="39"/>
      <c r="AJ43" s="39"/>
      <c r="AP43" s="40"/>
      <c r="AQ43" s="40"/>
    </row>
    <row r="44" spans="1:54" s="38" customFormat="1" x14ac:dyDescent="0.15">
      <c r="A44" s="305"/>
      <c r="B44" s="336"/>
      <c r="C44" s="313"/>
      <c r="D44" s="314"/>
      <c r="E44" s="315"/>
      <c r="F44" s="306"/>
      <c r="G44" s="340"/>
      <c r="H44" s="341"/>
      <c r="I44" s="322"/>
      <c r="J44" s="323"/>
      <c r="K44" s="324"/>
      <c r="L44" s="305"/>
      <c r="M44" s="304"/>
      <c r="N44" s="322"/>
      <c r="O44" s="323"/>
      <c r="P44" s="324"/>
      <c r="Q44" s="308"/>
      <c r="R44" s="354"/>
      <c r="S44" s="356"/>
      <c r="T44" s="356"/>
      <c r="U44" s="356"/>
      <c r="AD44" s="39"/>
      <c r="AE44" s="39"/>
      <c r="AF44" s="39"/>
      <c r="AG44" s="39"/>
      <c r="AH44" s="39"/>
      <c r="AI44" s="39"/>
      <c r="AJ44" s="39"/>
      <c r="AP44" s="40"/>
      <c r="AQ44" s="40"/>
    </row>
    <row r="45" spans="1:54" s="38" customFormat="1" x14ac:dyDescent="0.15">
      <c r="A45" s="305"/>
      <c r="B45" s="337"/>
      <c r="C45" s="316"/>
      <c r="D45" s="317"/>
      <c r="E45" s="318"/>
      <c r="F45" s="306"/>
      <c r="G45" s="342"/>
      <c r="H45" s="343"/>
      <c r="I45" s="325"/>
      <c r="J45" s="326"/>
      <c r="K45" s="327"/>
      <c r="L45" s="305"/>
      <c r="M45" s="304"/>
      <c r="N45" s="322"/>
      <c r="O45" s="323"/>
      <c r="P45" s="324"/>
      <c r="Q45" s="308"/>
      <c r="R45" s="354"/>
      <c r="S45" s="356"/>
      <c r="T45" s="356"/>
      <c r="U45" s="356"/>
      <c r="AD45" s="39"/>
      <c r="AE45" s="39"/>
      <c r="AF45" s="39"/>
      <c r="AG45" s="39"/>
      <c r="AH45" s="39"/>
      <c r="AI45" s="39"/>
      <c r="AJ45" s="39"/>
      <c r="AP45" s="40"/>
      <c r="AQ45" s="40"/>
    </row>
    <row r="46" spans="1:54" s="38" customFormat="1" x14ac:dyDescent="0.15">
      <c r="A46" s="305"/>
      <c r="B46" s="37" t="s">
        <v>64</v>
      </c>
      <c r="C46" s="344" t="s">
        <v>263</v>
      </c>
      <c r="D46" s="345"/>
      <c r="E46" s="346"/>
      <c r="F46" s="306"/>
      <c r="G46" s="304" t="s">
        <v>64</v>
      </c>
      <c r="H46" s="304"/>
      <c r="I46" s="331" t="s">
        <v>266</v>
      </c>
      <c r="J46" s="332"/>
      <c r="K46" s="333"/>
      <c r="L46" s="305"/>
      <c r="M46" s="304"/>
      <c r="N46" s="322"/>
      <c r="O46" s="323"/>
      <c r="P46" s="324"/>
      <c r="Q46" s="308"/>
      <c r="R46" s="354"/>
      <c r="S46" s="356"/>
      <c r="T46" s="356"/>
      <c r="U46" s="356"/>
      <c r="AD46" s="352"/>
      <c r="AE46" s="352"/>
      <c r="AF46" s="352"/>
      <c r="AG46" s="352"/>
      <c r="AH46" s="352"/>
      <c r="AI46" s="352"/>
      <c r="AJ46" s="352"/>
      <c r="AP46" s="40"/>
      <c r="AQ46" s="40"/>
    </row>
    <row r="47" spans="1:54" s="38" customFormat="1" x14ac:dyDescent="0.15">
      <c r="A47" s="305"/>
      <c r="B47" s="37" t="s">
        <v>65</v>
      </c>
      <c r="C47" s="347">
        <v>3213580733</v>
      </c>
      <c r="D47" s="348"/>
      <c r="E47" s="349"/>
      <c r="F47" s="306"/>
      <c r="G47" s="304" t="s">
        <v>65</v>
      </c>
      <c r="H47" s="304"/>
      <c r="I47" s="288">
        <v>3144425031</v>
      </c>
      <c r="J47" s="289"/>
      <c r="K47" s="290"/>
      <c r="L47" s="305"/>
      <c r="M47" s="304"/>
      <c r="N47" s="325"/>
      <c r="O47" s="326"/>
      <c r="P47" s="327"/>
      <c r="Q47" s="308"/>
      <c r="R47" s="354"/>
      <c r="S47" s="356"/>
      <c r="T47" s="356"/>
      <c r="U47" s="356"/>
      <c r="AD47" s="352"/>
      <c r="AE47" s="352"/>
      <c r="AF47" s="352"/>
      <c r="AG47" s="352"/>
      <c r="AH47" s="352"/>
      <c r="AI47" s="352"/>
      <c r="AJ47" s="352"/>
      <c r="AP47" s="40"/>
      <c r="AQ47" s="40"/>
    </row>
    <row r="48" spans="1:54" s="38" customFormat="1" ht="15" x14ac:dyDescent="0.25">
      <c r="A48" s="305"/>
      <c r="B48" s="37" t="s">
        <v>66</v>
      </c>
      <c r="C48" s="350" t="s">
        <v>264</v>
      </c>
      <c r="D48" s="348"/>
      <c r="E48" s="349"/>
      <c r="F48" s="306"/>
      <c r="G48" s="304" t="s">
        <v>66</v>
      </c>
      <c r="H48" s="304"/>
      <c r="I48" s="357" t="s">
        <v>267</v>
      </c>
      <c r="J48" s="358"/>
      <c r="K48" s="359"/>
      <c r="L48" s="305"/>
      <c r="M48" s="37" t="s">
        <v>67</v>
      </c>
      <c r="N48" s="328" t="s">
        <v>269</v>
      </c>
      <c r="O48" s="329"/>
      <c r="P48" s="330"/>
      <c r="Q48" s="308"/>
      <c r="R48" s="355"/>
      <c r="S48" s="356"/>
      <c r="T48" s="356"/>
      <c r="U48" s="356"/>
      <c r="AD48" s="352"/>
      <c r="AE48" s="352"/>
      <c r="AF48" s="352"/>
      <c r="AG48" s="352"/>
      <c r="AH48" s="352"/>
      <c r="AI48" s="352"/>
      <c r="AJ48" s="352"/>
    </row>
    <row r="49" spans="1:40" s="38" customFormat="1" x14ac:dyDescent="0.15">
      <c r="A49" s="305"/>
      <c r="B49" s="37" t="s">
        <v>68</v>
      </c>
      <c r="C49" s="347" t="s">
        <v>265</v>
      </c>
      <c r="D49" s="348"/>
      <c r="E49" s="349"/>
      <c r="F49" s="306"/>
      <c r="G49" s="304" t="s">
        <v>68</v>
      </c>
      <c r="H49" s="304"/>
      <c r="I49" s="288" t="s">
        <v>268</v>
      </c>
      <c r="J49" s="289"/>
      <c r="K49" s="290"/>
      <c r="L49" s="305"/>
      <c r="M49" s="37" t="s">
        <v>69</v>
      </c>
      <c r="N49" s="288" t="s">
        <v>76</v>
      </c>
      <c r="O49" s="289"/>
      <c r="P49" s="290"/>
      <c r="Q49" s="308"/>
      <c r="R49" s="41" t="s">
        <v>70</v>
      </c>
      <c r="S49" s="42"/>
      <c r="T49" s="43" t="s">
        <v>71</v>
      </c>
      <c r="U49" s="42"/>
      <c r="AD49" s="352"/>
      <c r="AE49" s="352"/>
      <c r="AF49" s="352"/>
      <c r="AG49" s="352"/>
      <c r="AH49" s="352"/>
      <c r="AI49" s="352"/>
      <c r="AJ49" s="352"/>
    </row>
    <row r="50" spans="1:40" s="38" customFormat="1" x14ac:dyDescent="0.15">
      <c r="A50" s="305"/>
      <c r="B50" s="37" t="s">
        <v>72</v>
      </c>
      <c r="C50" s="351">
        <v>44316</v>
      </c>
      <c r="D50" s="348"/>
      <c r="E50" s="349"/>
      <c r="F50" s="306"/>
      <c r="G50" s="304" t="s">
        <v>72</v>
      </c>
      <c r="H50" s="304"/>
      <c r="I50" s="291">
        <v>44316</v>
      </c>
      <c r="J50" s="289"/>
      <c r="K50" s="290"/>
      <c r="L50" s="305"/>
      <c r="M50" s="37" t="s">
        <v>73</v>
      </c>
      <c r="N50" s="291">
        <v>44316</v>
      </c>
      <c r="O50" s="292"/>
      <c r="P50" s="293"/>
      <c r="Q50" s="309"/>
      <c r="R50" s="44" t="s">
        <v>74</v>
      </c>
      <c r="S50" s="42"/>
      <c r="T50" s="43" t="s">
        <v>75</v>
      </c>
      <c r="U50" s="42"/>
      <c r="AD50" s="352"/>
      <c r="AE50" s="352"/>
      <c r="AF50" s="352"/>
      <c r="AG50" s="352"/>
      <c r="AH50" s="352"/>
      <c r="AI50" s="352"/>
      <c r="AJ50" s="352"/>
      <c r="AK50" s="45"/>
      <c r="AL50" s="334"/>
      <c r="AM50" s="334"/>
      <c r="AN50" s="46"/>
    </row>
  </sheetData>
  <sheetProtection algorithmName="SHA-512" hashValue="MQl1pdNLuXKNIjmt8Qhl2lnR94tEp1jojHOEXZyXWLd/O9MhJS0ngAUXHmLqFSqP4pkYlNo9JHfzLaSGy9qFAQ==" saltValue="lmdJR5KMsWGvbPpU/rO59w==" spinCount="100000" sheet="1" formatCells="0" formatColumns="0" formatRows="0" insertColumns="0" insertRows="0" insertHyperlinks="0" deleteColumns="0" deleteRows="0" sort="0" autoFilter="0" pivotTables="0"/>
  <mergeCells count="184">
    <mergeCell ref="AL50:AM50"/>
    <mergeCell ref="B42:B45"/>
    <mergeCell ref="G42:H45"/>
    <mergeCell ref="I42:K45"/>
    <mergeCell ref="C46:E46"/>
    <mergeCell ref="C47:E47"/>
    <mergeCell ref="C48:E48"/>
    <mergeCell ref="C49:E49"/>
    <mergeCell ref="C50:E50"/>
    <mergeCell ref="AD48:AJ48"/>
    <mergeCell ref="G49:H49"/>
    <mergeCell ref="I49:K49"/>
    <mergeCell ref="AD49:AJ49"/>
    <mergeCell ref="G50:H50"/>
    <mergeCell ref="AD50:AJ50"/>
    <mergeCell ref="R42:R48"/>
    <mergeCell ref="S42:U48"/>
    <mergeCell ref="G46:H46"/>
    <mergeCell ref="AD46:AJ46"/>
    <mergeCell ref="AD47:AJ47"/>
    <mergeCell ref="G48:H48"/>
    <mergeCell ref="I48:K48"/>
    <mergeCell ref="A42:A50"/>
    <mergeCell ref="F42:F50"/>
    <mergeCell ref="L42:L50"/>
    <mergeCell ref="M42:M47"/>
    <mergeCell ref="Q42:Q50"/>
    <mergeCell ref="C42:E45"/>
    <mergeCell ref="N42:P47"/>
    <mergeCell ref="N48:P48"/>
    <mergeCell ref="I46:K46"/>
    <mergeCell ref="I50:K50"/>
    <mergeCell ref="P40:Q40"/>
    <mergeCell ref="N49:P49"/>
    <mergeCell ref="N50:P50"/>
    <mergeCell ref="M20:M33"/>
    <mergeCell ref="I20:L33"/>
    <mergeCell ref="I34:L36"/>
    <mergeCell ref="G47:H47"/>
    <mergeCell ref="I47:K47"/>
    <mergeCell ref="P20:Q20"/>
    <mergeCell ref="F11:F12"/>
    <mergeCell ref="G11:G12"/>
    <mergeCell ref="H11:H12"/>
    <mergeCell ref="I11:L12"/>
    <mergeCell ref="M11:M12"/>
    <mergeCell ref="P34:Q34"/>
    <mergeCell ref="P35:Q35"/>
    <mergeCell ref="G14:G39"/>
    <mergeCell ref="H14:H39"/>
    <mergeCell ref="M14:M16"/>
    <mergeCell ref="I14:L16"/>
    <mergeCell ref="P15:Q15"/>
    <mergeCell ref="P18:Q18"/>
    <mergeCell ref="P19:Q19"/>
    <mergeCell ref="AR11:AR12"/>
    <mergeCell ref="I13:L13"/>
    <mergeCell ref="P13:Q13"/>
    <mergeCell ref="AI11:AM11"/>
    <mergeCell ref="AO11:AO12"/>
    <mergeCell ref="AP11:AP12"/>
    <mergeCell ref="AQ11:AQ12"/>
    <mergeCell ref="AQ14:AQ39"/>
    <mergeCell ref="AR14:AR39"/>
    <mergeCell ref="AP14:AP39"/>
    <mergeCell ref="AA11:AC11"/>
    <mergeCell ref="AD11:AH11"/>
    <mergeCell ref="U11:U12"/>
    <mergeCell ref="V11:V12"/>
    <mergeCell ref="W11:W12"/>
    <mergeCell ref="X11:X12"/>
    <mergeCell ref="P24:Q33"/>
    <mergeCell ref="R24:R33"/>
    <mergeCell ref="O21:O23"/>
    <mergeCell ref="P21:Q23"/>
    <mergeCell ref="R21:R23"/>
    <mergeCell ref="AO17:AO33"/>
    <mergeCell ref="AO14:AO16"/>
    <mergeCell ref="AI17:AI22"/>
    <mergeCell ref="AD3:AE3"/>
    <mergeCell ref="AF3:AG3"/>
    <mergeCell ref="AJ3:AK3"/>
    <mergeCell ref="G7:H8"/>
    <mergeCell ref="AP7:AQ7"/>
    <mergeCell ref="AP8:AQ8"/>
    <mergeCell ref="A10:A12"/>
    <mergeCell ref="B10:H10"/>
    <mergeCell ref="I10:S10"/>
    <mergeCell ref="T10:AC10"/>
    <mergeCell ref="AD10:AM10"/>
    <mergeCell ref="AN10:AN12"/>
    <mergeCell ref="Z11:Z12"/>
    <mergeCell ref="N11:N12"/>
    <mergeCell ref="O11:O12"/>
    <mergeCell ref="P11:Q12"/>
    <mergeCell ref="R11:R12"/>
    <mergeCell ref="S11:S12"/>
    <mergeCell ref="T11:T12"/>
    <mergeCell ref="AO10:AR10"/>
    <mergeCell ref="B11:B12"/>
    <mergeCell ref="C11:C12"/>
    <mergeCell ref="D11:D12"/>
    <mergeCell ref="E11:E12"/>
    <mergeCell ref="AR3:AX3"/>
    <mergeCell ref="AP4:AQ4"/>
    <mergeCell ref="A2:V2"/>
    <mergeCell ref="AO2:AQ3"/>
    <mergeCell ref="A3:B8"/>
    <mergeCell ref="C3:E8"/>
    <mergeCell ref="F3:H4"/>
    <mergeCell ref="I3:J8"/>
    <mergeCell ref="K3:M8"/>
    <mergeCell ref="N3:N5"/>
    <mergeCell ref="O3:P5"/>
    <mergeCell ref="Q3:Q5"/>
    <mergeCell ref="F5:H6"/>
    <mergeCell ref="AP5:AQ5"/>
    <mergeCell ref="N6:N8"/>
    <mergeCell ref="O6:P8"/>
    <mergeCell ref="Q6:Q8"/>
    <mergeCell ref="R6:S8"/>
    <mergeCell ref="T6:T8"/>
    <mergeCell ref="U6:U8"/>
    <mergeCell ref="AP6:AQ6"/>
    <mergeCell ref="F7:F8"/>
    <mergeCell ref="R3:S5"/>
    <mergeCell ref="T3:U5"/>
    <mergeCell ref="V4:V5"/>
    <mergeCell ref="V7:V8"/>
    <mergeCell ref="S14:S16"/>
    <mergeCell ref="AD14:AD16"/>
    <mergeCell ref="AD17:AD39"/>
    <mergeCell ref="AE14:AE16"/>
    <mergeCell ref="AF14:AF16"/>
    <mergeCell ref="AG14:AG16"/>
    <mergeCell ref="AH14:AH16"/>
    <mergeCell ref="AE17:AE39"/>
    <mergeCell ref="AF17:AF39"/>
    <mergeCell ref="AG17:AG39"/>
    <mergeCell ref="AH17:AH39"/>
    <mergeCell ref="S37:S39"/>
    <mergeCell ref="Y11:Y12"/>
    <mergeCell ref="S17:S19"/>
    <mergeCell ref="S20:S33"/>
    <mergeCell ref="S34:S36"/>
    <mergeCell ref="B14:B39"/>
    <mergeCell ref="I17:L19"/>
    <mergeCell ref="M17:M19"/>
    <mergeCell ref="P17:Q17"/>
    <mergeCell ref="P14:Q14"/>
    <mergeCell ref="P38:Q38"/>
    <mergeCell ref="P39:Q39"/>
    <mergeCell ref="M37:M39"/>
    <mergeCell ref="A14:A16"/>
    <mergeCell ref="A17:A33"/>
    <mergeCell ref="C14:C16"/>
    <mergeCell ref="C17:C33"/>
    <mergeCell ref="E14:E16"/>
    <mergeCell ref="E17:E33"/>
    <mergeCell ref="D14:D16"/>
    <mergeCell ref="D17:D32"/>
    <mergeCell ref="O24:O33"/>
    <mergeCell ref="F14:F16"/>
    <mergeCell ref="F17:F32"/>
    <mergeCell ref="I37:L39"/>
    <mergeCell ref="M34:M36"/>
    <mergeCell ref="P36:Q36"/>
    <mergeCell ref="P37:Q37"/>
    <mergeCell ref="AN14:AN33"/>
    <mergeCell ref="AJ14:AJ16"/>
    <mergeCell ref="AJ17:AJ22"/>
    <mergeCell ref="AJ23:AJ24"/>
    <mergeCell ref="AJ25:AJ33"/>
    <mergeCell ref="AI23:AI24"/>
    <mergeCell ref="AI25:AI33"/>
    <mergeCell ref="AK17:AK22"/>
    <mergeCell ref="AL17:AL22"/>
    <mergeCell ref="AM17:AM22"/>
    <mergeCell ref="AK23:AK24"/>
    <mergeCell ref="AL23:AL24"/>
    <mergeCell ref="AM23:AM24"/>
    <mergeCell ref="AK25:AK33"/>
    <mergeCell ref="AL25:AL33"/>
    <mergeCell ref="AM25:AM33"/>
  </mergeCells>
  <hyperlinks>
    <hyperlink ref="C48" r:id="rId1" xr:uid="{15DA91DE-2379-4D13-9AA6-7AB26AF09AC5}"/>
    <hyperlink ref="I48" r:id="rId2" xr:uid="{27C1D0F1-B82D-4DA5-A45E-639F4BDADA96}"/>
  </hyperlinks>
  <pageMargins left="1.1811023622047245" right="0.39370078740157483" top="1.5748031496062993" bottom="0.59055118110236227" header="0.59055118110236227" footer="0.39370078740157483"/>
  <pageSetup paperSize="5" scale="20" orientation="landscape" r:id="rId3"/>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SIG:28-05-2020&amp;"-,Normal"   </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7690-4317-418B-9F95-DD2980521116}">
  <sheetPr>
    <tabColor rgb="FF99FF99"/>
  </sheetPr>
  <dimension ref="A1:AC17"/>
  <sheetViews>
    <sheetView showGridLines="0" zoomScaleNormal="100" zoomScalePageLayoutView="90" workbookViewId="0">
      <selection activeCell="O13" sqref="O13:O14"/>
    </sheetView>
  </sheetViews>
  <sheetFormatPr baseColWidth="10" defaultRowHeight="12" x14ac:dyDescent="0.2"/>
  <cols>
    <col min="1" max="24" width="5.7109375" style="48" customWidth="1"/>
    <col min="25" max="26" width="8.85546875" style="48" customWidth="1"/>
    <col min="27" max="27" width="13.42578125" style="48" customWidth="1"/>
    <col min="28" max="28" width="10.7109375" style="48" customWidth="1"/>
    <col min="29" max="29" width="9.42578125" style="48" customWidth="1"/>
    <col min="30" max="16384" width="11.42578125" style="48"/>
  </cols>
  <sheetData>
    <row r="1" spans="1:29" ht="12.75" x14ac:dyDescent="0.2">
      <c r="A1" s="374" t="s">
        <v>190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47"/>
      <c r="AC1" s="47"/>
    </row>
    <row r="2" spans="1:29" x14ac:dyDescent="0.2">
      <c r="A2" s="90"/>
      <c r="B2" s="90"/>
      <c r="C2" s="90"/>
      <c r="D2" s="90"/>
      <c r="E2" s="90"/>
      <c r="F2" s="90"/>
      <c r="G2" s="90"/>
      <c r="H2" s="90"/>
      <c r="I2" s="90"/>
      <c r="J2" s="90"/>
      <c r="K2" s="90"/>
      <c r="L2" s="90"/>
      <c r="M2" s="90"/>
      <c r="N2" s="90"/>
      <c r="O2" s="90"/>
      <c r="P2" s="90"/>
      <c r="Q2" s="90"/>
      <c r="R2" s="90"/>
      <c r="S2" s="90"/>
      <c r="T2" s="90"/>
      <c r="U2" s="90"/>
      <c r="V2" s="91"/>
      <c r="W2" s="91"/>
      <c r="X2" s="91"/>
      <c r="Y2" s="91"/>
      <c r="Z2" s="49"/>
      <c r="AA2" s="50"/>
      <c r="AB2" s="47"/>
      <c r="AC2" s="47"/>
    </row>
    <row r="3" spans="1:29" ht="41.25" customHeight="1" x14ac:dyDescent="0.2">
      <c r="A3" s="373" t="s">
        <v>77</v>
      </c>
      <c r="B3" s="373"/>
      <c r="C3" s="375" t="s">
        <v>273</v>
      </c>
      <c r="D3" s="375"/>
      <c r="E3" s="375"/>
      <c r="F3" s="375"/>
      <c r="G3" s="375"/>
      <c r="H3" s="375"/>
      <c r="I3" s="375"/>
      <c r="J3" s="373" t="s">
        <v>78</v>
      </c>
      <c r="K3" s="373"/>
      <c r="L3" s="376" t="s">
        <v>274</v>
      </c>
      <c r="M3" s="377"/>
      <c r="N3" s="377"/>
      <c r="O3" s="378"/>
      <c r="P3" s="378"/>
      <c r="Q3" s="378"/>
      <c r="R3" s="378"/>
      <c r="S3" s="378"/>
      <c r="T3" s="373" t="s">
        <v>79</v>
      </c>
      <c r="U3" s="373"/>
      <c r="V3" s="369" t="str">
        <f>+'[1]Seg Proy Inv Acumulado'!G7</f>
        <v>I TRIMESTRE</v>
      </c>
      <c r="W3" s="369"/>
      <c r="X3" s="369"/>
      <c r="Y3" s="369"/>
      <c r="Z3" s="369"/>
      <c r="AA3" s="369"/>
    </row>
    <row r="4" spans="1:29" x14ac:dyDescent="0.2">
      <c r="A4" s="61"/>
      <c r="B4" s="61"/>
      <c r="C4" s="61"/>
      <c r="D4" s="62"/>
      <c r="E4" s="62"/>
      <c r="F4" s="61"/>
      <c r="G4" s="61"/>
      <c r="H4" s="61"/>
      <c r="I4" s="61"/>
      <c r="J4" s="61"/>
      <c r="K4" s="61"/>
      <c r="L4" s="62"/>
      <c r="M4" s="62"/>
      <c r="N4" s="62"/>
      <c r="O4" s="62"/>
      <c r="P4" s="62"/>
      <c r="Q4" s="62"/>
      <c r="R4" s="62"/>
      <c r="S4" s="63"/>
      <c r="T4" s="63"/>
      <c r="U4" s="63"/>
      <c r="V4" s="62"/>
      <c r="W4" s="62"/>
      <c r="X4" s="61"/>
      <c r="Y4" s="64"/>
      <c r="Z4" s="55"/>
      <c r="AA4" s="56"/>
    </row>
    <row r="5" spans="1:29" ht="12" customHeight="1" x14ac:dyDescent="0.2">
      <c r="A5" s="373" t="s">
        <v>182</v>
      </c>
      <c r="B5" s="373"/>
      <c r="C5" s="373"/>
      <c r="D5" s="373"/>
      <c r="E5" s="379">
        <v>549922</v>
      </c>
      <c r="F5" s="379"/>
      <c r="G5" s="379"/>
      <c r="H5" s="379"/>
      <c r="I5" s="379"/>
      <c r="J5" s="373" t="s">
        <v>183</v>
      </c>
      <c r="K5" s="373"/>
      <c r="L5" s="373"/>
      <c r="M5" s="373"/>
      <c r="N5" s="373"/>
      <c r="O5" s="368" t="s">
        <v>184</v>
      </c>
      <c r="P5" s="368"/>
      <c r="Q5" s="369">
        <v>0</v>
      </c>
      <c r="R5" s="369"/>
      <c r="S5" s="369"/>
      <c r="T5" s="368" t="s">
        <v>184</v>
      </c>
      <c r="U5" s="368"/>
      <c r="V5" s="369">
        <v>0</v>
      </c>
      <c r="W5" s="369"/>
      <c r="X5" s="369"/>
      <c r="Y5" s="360" t="s">
        <v>108</v>
      </c>
      <c r="Z5" s="361"/>
      <c r="AA5" s="362">
        <f>+Z15/E5</f>
        <v>0</v>
      </c>
    </row>
    <row r="6" spans="1:29" ht="12" customHeight="1" x14ac:dyDescent="0.2">
      <c r="A6" s="373"/>
      <c r="B6" s="373"/>
      <c r="C6" s="373"/>
      <c r="D6" s="373"/>
      <c r="E6" s="379"/>
      <c r="F6" s="379"/>
      <c r="G6" s="379"/>
      <c r="H6" s="379"/>
      <c r="I6" s="379"/>
      <c r="J6" s="373"/>
      <c r="K6" s="373"/>
      <c r="L6" s="373"/>
      <c r="M6" s="373"/>
      <c r="N6" s="373"/>
      <c r="O6" s="368"/>
      <c r="P6" s="368"/>
      <c r="Q6" s="369"/>
      <c r="R6" s="369"/>
      <c r="S6" s="369"/>
      <c r="T6" s="368"/>
      <c r="U6" s="368"/>
      <c r="V6" s="369"/>
      <c r="W6" s="369"/>
      <c r="X6" s="369"/>
      <c r="Y6" s="360"/>
      <c r="Z6" s="361"/>
      <c r="AA6" s="362"/>
    </row>
    <row r="7" spans="1:29" ht="12" customHeight="1" x14ac:dyDescent="0.2">
      <c r="A7" s="373"/>
      <c r="B7" s="373"/>
      <c r="C7" s="373"/>
      <c r="D7" s="373"/>
      <c r="E7" s="379"/>
      <c r="F7" s="379"/>
      <c r="G7" s="379"/>
      <c r="H7" s="379"/>
      <c r="I7" s="379"/>
      <c r="J7" s="373"/>
      <c r="K7" s="373"/>
      <c r="L7" s="373"/>
      <c r="M7" s="373"/>
      <c r="N7" s="373"/>
      <c r="O7" s="368" t="s">
        <v>185</v>
      </c>
      <c r="P7" s="368"/>
      <c r="Q7" s="369">
        <v>0</v>
      </c>
      <c r="R7" s="369"/>
      <c r="S7" s="369"/>
      <c r="T7" s="368" t="s">
        <v>185</v>
      </c>
      <c r="U7" s="368"/>
      <c r="V7" s="369">
        <v>0</v>
      </c>
      <c r="W7" s="369"/>
      <c r="X7" s="369"/>
      <c r="Y7" s="360"/>
      <c r="Z7" s="361"/>
      <c r="AA7" s="362"/>
    </row>
    <row r="8" spans="1:29" ht="12" customHeight="1" x14ac:dyDescent="0.2">
      <c r="A8" s="373"/>
      <c r="B8" s="373"/>
      <c r="C8" s="373"/>
      <c r="D8" s="373"/>
      <c r="E8" s="379"/>
      <c r="F8" s="379"/>
      <c r="G8" s="379"/>
      <c r="H8" s="379"/>
      <c r="I8" s="379"/>
      <c r="J8" s="373"/>
      <c r="K8" s="373"/>
      <c r="L8" s="373"/>
      <c r="M8" s="373"/>
      <c r="N8" s="373"/>
      <c r="O8" s="368"/>
      <c r="P8" s="368"/>
      <c r="Q8" s="369"/>
      <c r="R8" s="369"/>
      <c r="S8" s="369"/>
      <c r="T8" s="368"/>
      <c r="U8" s="368"/>
      <c r="V8" s="369"/>
      <c r="W8" s="369"/>
      <c r="X8" s="369"/>
      <c r="Y8" s="360"/>
      <c r="Z8" s="361"/>
      <c r="AA8" s="362"/>
    </row>
    <row r="9" spans="1:29" ht="12" customHeight="1" x14ac:dyDescent="0.2">
      <c r="A9" s="373"/>
      <c r="B9" s="373"/>
      <c r="C9" s="373"/>
      <c r="D9" s="373"/>
      <c r="E9" s="379"/>
      <c r="F9" s="379"/>
      <c r="G9" s="379"/>
      <c r="H9" s="379"/>
      <c r="I9" s="379"/>
      <c r="J9" s="373"/>
      <c r="K9" s="373"/>
      <c r="L9" s="373"/>
      <c r="M9" s="373"/>
      <c r="N9" s="373"/>
      <c r="O9" s="368" t="s">
        <v>186</v>
      </c>
      <c r="P9" s="368"/>
      <c r="Q9" s="369">
        <v>0</v>
      </c>
      <c r="R9" s="369"/>
      <c r="S9" s="369"/>
      <c r="T9" s="368" t="s">
        <v>186</v>
      </c>
      <c r="U9" s="368"/>
      <c r="V9" s="369">
        <v>0</v>
      </c>
      <c r="W9" s="369"/>
      <c r="X9" s="369"/>
      <c r="Y9" s="360"/>
      <c r="Z9" s="361"/>
      <c r="AA9" s="362"/>
    </row>
    <row r="10" spans="1:29" ht="12" customHeight="1" x14ac:dyDescent="0.2">
      <c r="A10" s="373"/>
      <c r="B10" s="373"/>
      <c r="C10" s="373"/>
      <c r="D10" s="373"/>
      <c r="E10" s="379"/>
      <c r="F10" s="379"/>
      <c r="G10" s="379"/>
      <c r="H10" s="379"/>
      <c r="I10" s="379"/>
      <c r="J10" s="373"/>
      <c r="K10" s="373"/>
      <c r="L10" s="373"/>
      <c r="M10" s="373"/>
      <c r="N10" s="373"/>
      <c r="O10" s="368"/>
      <c r="P10" s="368"/>
      <c r="Q10" s="369"/>
      <c r="R10" s="369"/>
      <c r="S10" s="369"/>
      <c r="T10" s="368"/>
      <c r="U10" s="368"/>
      <c r="V10" s="369"/>
      <c r="W10" s="369"/>
      <c r="X10" s="369"/>
      <c r="Y10" s="360"/>
      <c r="Z10" s="361"/>
      <c r="AA10" s="362"/>
    </row>
    <row r="11" spans="1:29" x14ac:dyDescent="0.2">
      <c r="A11" s="51"/>
      <c r="B11" s="51"/>
      <c r="C11" s="51"/>
      <c r="D11" s="52"/>
      <c r="E11" s="52"/>
      <c r="F11" s="51"/>
      <c r="G11" s="51"/>
      <c r="H11" s="51"/>
      <c r="I11" s="51"/>
      <c r="J11" s="51"/>
      <c r="K11" s="51"/>
      <c r="L11" s="52"/>
      <c r="M11" s="52"/>
      <c r="N11" s="52"/>
      <c r="O11" s="52"/>
      <c r="P11" s="52"/>
      <c r="Q11" s="52"/>
      <c r="R11" s="52"/>
      <c r="S11" s="53"/>
      <c r="T11" s="53"/>
      <c r="U11" s="53"/>
      <c r="V11" s="52"/>
      <c r="W11" s="52"/>
      <c r="X11" s="51"/>
      <c r="Y11" s="54"/>
      <c r="Z11" s="55"/>
      <c r="AA11" s="56"/>
    </row>
    <row r="12" spans="1:29" x14ac:dyDescent="0.2">
      <c r="A12" s="380" t="s">
        <v>80</v>
      </c>
      <c r="B12" s="380"/>
      <c r="C12" s="380"/>
      <c r="D12" s="380"/>
      <c r="E12" s="380"/>
      <c r="F12" s="380"/>
      <c r="G12" s="380"/>
      <c r="H12" s="380"/>
      <c r="I12" s="380" t="s">
        <v>81</v>
      </c>
      <c r="J12" s="380"/>
      <c r="K12" s="380"/>
      <c r="L12" s="380" t="s">
        <v>82</v>
      </c>
      <c r="M12" s="380"/>
      <c r="N12" s="380"/>
      <c r="O12" s="380"/>
      <c r="P12" s="380"/>
      <c r="Q12" s="380"/>
      <c r="R12" s="380"/>
      <c r="S12" s="380"/>
      <c r="T12" s="380"/>
      <c r="U12" s="380"/>
      <c r="V12" s="380"/>
      <c r="W12" s="380"/>
      <c r="X12" s="380"/>
      <c r="Y12" s="363" t="s">
        <v>83</v>
      </c>
      <c r="Z12" s="364"/>
      <c r="AA12" s="84" t="s">
        <v>188</v>
      </c>
      <c r="AB12" s="47"/>
      <c r="AC12" s="47"/>
    </row>
    <row r="13" spans="1:29" ht="66" customHeight="1" x14ac:dyDescent="0.2">
      <c r="A13" s="381" t="s">
        <v>84</v>
      </c>
      <c r="B13" s="381" t="s">
        <v>85</v>
      </c>
      <c r="C13" s="381" t="s">
        <v>86</v>
      </c>
      <c r="D13" s="381" t="s">
        <v>87</v>
      </c>
      <c r="E13" s="381" t="s">
        <v>88</v>
      </c>
      <c r="F13" s="381" t="s">
        <v>89</v>
      </c>
      <c r="G13" s="370" t="s">
        <v>90</v>
      </c>
      <c r="H13" s="381" t="s">
        <v>91</v>
      </c>
      <c r="I13" s="381" t="s">
        <v>92</v>
      </c>
      <c r="J13" s="370" t="s">
        <v>90</v>
      </c>
      <c r="K13" s="381" t="s">
        <v>93</v>
      </c>
      <c r="L13" s="381" t="s">
        <v>94</v>
      </c>
      <c r="M13" s="381" t="s">
        <v>95</v>
      </c>
      <c r="N13" s="381" t="s">
        <v>96</v>
      </c>
      <c r="O13" s="381" t="s">
        <v>97</v>
      </c>
      <c r="P13" s="381" t="s">
        <v>98</v>
      </c>
      <c r="Q13" s="381" t="s">
        <v>99</v>
      </c>
      <c r="R13" s="381" t="s">
        <v>100</v>
      </c>
      <c r="S13" s="381" t="s">
        <v>101</v>
      </c>
      <c r="T13" s="381" t="s">
        <v>102</v>
      </c>
      <c r="U13" s="381" t="s">
        <v>103</v>
      </c>
      <c r="V13" s="381" t="s">
        <v>104</v>
      </c>
      <c r="W13" s="381" t="s">
        <v>105</v>
      </c>
      <c r="X13" s="370" t="s">
        <v>90</v>
      </c>
      <c r="Y13" s="371" t="s">
        <v>106</v>
      </c>
      <c r="Z13" s="372" t="s">
        <v>107</v>
      </c>
      <c r="AA13" s="365"/>
      <c r="AB13" s="47"/>
      <c r="AC13" s="47"/>
    </row>
    <row r="14" spans="1:29" ht="60" customHeight="1" x14ac:dyDescent="0.2">
      <c r="A14" s="381"/>
      <c r="B14" s="381"/>
      <c r="C14" s="381"/>
      <c r="D14" s="381"/>
      <c r="E14" s="381"/>
      <c r="F14" s="381"/>
      <c r="G14" s="370"/>
      <c r="H14" s="381"/>
      <c r="I14" s="381"/>
      <c r="J14" s="370"/>
      <c r="K14" s="381"/>
      <c r="L14" s="381"/>
      <c r="M14" s="381"/>
      <c r="N14" s="381"/>
      <c r="O14" s="381"/>
      <c r="P14" s="381"/>
      <c r="Q14" s="381"/>
      <c r="R14" s="381"/>
      <c r="S14" s="381"/>
      <c r="T14" s="381"/>
      <c r="U14" s="381"/>
      <c r="V14" s="381"/>
      <c r="W14" s="381"/>
      <c r="X14" s="370"/>
      <c r="Y14" s="371"/>
      <c r="Z14" s="372"/>
      <c r="AA14" s="366"/>
      <c r="AB14" s="47"/>
      <c r="AC14" s="47"/>
    </row>
    <row r="15" spans="1:29" ht="171.75" customHeight="1" x14ac:dyDescent="0.2">
      <c r="A15" s="85">
        <v>0</v>
      </c>
      <c r="B15" s="85"/>
      <c r="C15" s="86">
        <v>0</v>
      </c>
      <c r="D15" s="86">
        <v>0</v>
      </c>
      <c r="E15" s="86">
        <v>0</v>
      </c>
      <c r="F15" s="85">
        <v>0</v>
      </c>
      <c r="G15" s="85">
        <f>SUM(A15:F15)</f>
        <v>0</v>
      </c>
      <c r="H15" s="87">
        <f>(A15+C15+D15+E15+F15+G15)</f>
        <v>0</v>
      </c>
      <c r="I15" s="85">
        <v>0</v>
      </c>
      <c r="J15" s="85">
        <f>SUM(H15:I15)</f>
        <v>0</v>
      </c>
      <c r="K15" s="87">
        <f>(I15+J15)</f>
        <v>0</v>
      </c>
      <c r="L15" s="85">
        <v>0</v>
      </c>
      <c r="M15" s="85">
        <v>0</v>
      </c>
      <c r="N15" s="85">
        <v>0</v>
      </c>
      <c r="O15" s="85">
        <v>0</v>
      </c>
      <c r="P15" s="85">
        <v>0</v>
      </c>
      <c r="Q15" s="85">
        <v>0</v>
      </c>
      <c r="R15" s="85">
        <v>0</v>
      </c>
      <c r="S15" s="85">
        <v>0</v>
      </c>
      <c r="T15" s="85">
        <v>0</v>
      </c>
      <c r="U15" s="85">
        <v>0</v>
      </c>
      <c r="V15" s="85">
        <v>0</v>
      </c>
      <c r="W15" s="85">
        <v>0</v>
      </c>
      <c r="X15" s="85">
        <f>SUM(K15:W15)</f>
        <v>0</v>
      </c>
      <c r="Y15" s="88">
        <f>+J15</f>
        <v>0</v>
      </c>
      <c r="Z15" s="89">
        <f>+Y15+Q5+Q7+Q9+V5+V7+V9</f>
        <v>0</v>
      </c>
      <c r="AA15" s="367"/>
      <c r="AB15" s="47"/>
      <c r="AC15" s="47"/>
    </row>
    <row r="16" spans="1:29" x14ac:dyDescent="0.2">
      <c r="A16" s="47"/>
      <c r="B16" s="47"/>
      <c r="C16" s="47"/>
      <c r="D16" s="47"/>
      <c r="E16" s="47"/>
      <c r="F16" s="57"/>
      <c r="G16" s="57"/>
      <c r="H16" s="57"/>
      <c r="I16" s="57"/>
      <c r="J16" s="57"/>
      <c r="K16" s="57"/>
      <c r="L16" s="57"/>
      <c r="M16" s="57"/>
      <c r="N16" s="57"/>
      <c r="O16" s="57"/>
      <c r="P16" s="57"/>
      <c r="Q16" s="57"/>
      <c r="R16" s="57"/>
      <c r="S16" s="58"/>
      <c r="T16" s="58"/>
      <c r="U16" s="58"/>
      <c r="V16" s="58"/>
      <c r="W16" s="47"/>
      <c r="X16" s="47"/>
      <c r="Y16" s="47"/>
      <c r="Z16" s="47"/>
      <c r="AA16" s="47"/>
      <c r="AB16" s="47"/>
      <c r="AC16" s="47"/>
    </row>
    <row r="17" spans="1:26" x14ac:dyDescent="0.2">
      <c r="A17" s="59"/>
      <c r="B17" s="59"/>
      <c r="C17" s="60"/>
      <c r="D17" s="47"/>
      <c r="E17" s="47"/>
      <c r="F17" s="47"/>
      <c r="G17" s="47"/>
      <c r="H17" s="47"/>
      <c r="I17" s="47"/>
      <c r="J17" s="47"/>
      <c r="K17" s="47"/>
      <c r="L17" s="47"/>
      <c r="M17" s="47"/>
      <c r="N17" s="47"/>
      <c r="O17" s="47"/>
      <c r="P17" s="47"/>
      <c r="Q17" s="47"/>
      <c r="R17" s="47"/>
      <c r="S17" s="382"/>
      <c r="T17" s="382"/>
      <c r="U17" s="382"/>
      <c r="V17" s="382"/>
      <c r="W17" s="382"/>
      <c r="X17" s="47"/>
      <c r="Y17" s="47"/>
      <c r="Z17" s="47"/>
    </row>
  </sheetData>
  <mergeCells count="56">
    <mergeCell ref="S17:W17"/>
    <mergeCell ref="S13:S14"/>
    <mergeCell ref="T13:T14"/>
    <mergeCell ref="U13:U14"/>
    <mergeCell ref="V13:V14"/>
    <mergeCell ref="W13:W14"/>
    <mergeCell ref="M13:M14"/>
    <mergeCell ref="N13:N14"/>
    <mergeCell ref="O13:O14"/>
    <mergeCell ref="P13:P14"/>
    <mergeCell ref="Q13:Q14"/>
    <mergeCell ref="A12:H12"/>
    <mergeCell ref="I12:K12"/>
    <mergeCell ref="L12:X12"/>
    <mergeCell ref="A13:A14"/>
    <mergeCell ref="C13:C14"/>
    <mergeCell ref="D13:D14"/>
    <mergeCell ref="E13:E14"/>
    <mergeCell ref="F13:F14"/>
    <mergeCell ref="B13:B14"/>
    <mergeCell ref="R13:R14"/>
    <mergeCell ref="G13:G14"/>
    <mergeCell ref="H13:H14"/>
    <mergeCell ref="I13:I14"/>
    <mergeCell ref="J13:J14"/>
    <mergeCell ref="K13:K14"/>
    <mergeCell ref="L13:L14"/>
    <mergeCell ref="A5:D10"/>
    <mergeCell ref="A1:AA1"/>
    <mergeCell ref="C3:I3"/>
    <mergeCell ref="J3:K3"/>
    <mergeCell ref="L3:S3"/>
    <mergeCell ref="T3:U3"/>
    <mergeCell ref="V3:AA3"/>
    <mergeCell ref="A3:B3"/>
    <mergeCell ref="Q5:S6"/>
    <mergeCell ref="Q7:S8"/>
    <mergeCell ref="Q9:S10"/>
    <mergeCell ref="J5:N10"/>
    <mergeCell ref="E5:I10"/>
    <mergeCell ref="O5:P6"/>
    <mergeCell ref="O7:P8"/>
    <mergeCell ref="O9:P10"/>
    <mergeCell ref="Y5:Z10"/>
    <mergeCell ref="AA5:AA10"/>
    <mergeCell ref="Y12:Z12"/>
    <mergeCell ref="AA13:AA15"/>
    <mergeCell ref="T5:U6"/>
    <mergeCell ref="V5:X6"/>
    <mergeCell ref="T7:U8"/>
    <mergeCell ref="V7:X8"/>
    <mergeCell ref="T9:U10"/>
    <mergeCell ref="V9:X10"/>
    <mergeCell ref="X13:X14"/>
    <mergeCell ref="Y13:Y14"/>
    <mergeCell ref="Z13:Z14"/>
  </mergeCells>
  <printOptions horizontalCentered="1"/>
  <pageMargins left="0.78740157480314965" right="0.78740157480314965" top="1.5748031496062993" bottom="0.78740157480314965" header="0.59055118110236227" footer="0.39370078740157483"/>
  <pageSetup paperSize="5" scale="85" orientation="landscape" r:id="rId1"/>
  <headerFooter>
    <oddHeader>&amp;L&amp;G&amp;R&amp;"Arial,Negrita"&amp;8PROCESO DE PLANEACIÓN
Subproceso de Planeación Socioeconómica
SEGUIMIENTO A PROYECTOS DE INVERSIÓN ACUMULADO</oddHeader>
    <oddFooter xml:space="preserve">&amp;L&amp;"Arial,Normal"&amp;8 1351-F-PSE-36-V1&amp;C&amp;8Página &amp;P de &amp;N&amp;R&amp;"Arial,Normal"&amp;8Registrado SIG: 28-05-2020  </oddFooter>
  </headerFooter>
  <ignoredErrors>
    <ignoredError sqref="G15 J15 X15"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2B87-3540-4D08-B2C1-35A48A11F0C4}">
  <sheetPr>
    <tabColor rgb="FF66FFFF"/>
  </sheetPr>
  <dimension ref="A3:D51"/>
  <sheetViews>
    <sheetView showGridLines="0" workbookViewId="0">
      <selection activeCell="C54" sqref="C54"/>
    </sheetView>
  </sheetViews>
  <sheetFormatPr baseColWidth="10" defaultColWidth="3" defaultRowHeight="15" x14ac:dyDescent="0.25"/>
  <cols>
    <col min="1" max="1" width="3.5703125" style="74" bestFit="1" customWidth="1"/>
    <col min="2" max="2" width="38.42578125" style="72" customWidth="1"/>
    <col min="3" max="3" width="91.85546875" style="68" customWidth="1"/>
    <col min="4" max="16384" width="3" style="65"/>
  </cols>
  <sheetData>
    <row r="3" spans="1:3" x14ac:dyDescent="0.25">
      <c r="A3" s="383" t="s">
        <v>17</v>
      </c>
      <c r="B3" s="383"/>
      <c r="C3" s="383"/>
    </row>
    <row r="4" spans="1:3" s="69" customFormat="1" ht="36.75" customHeight="1" x14ac:dyDescent="0.25">
      <c r="A4" s="66">
        <v>1</v>
      </c>
      <c r="B4" s="67" t="s">
        <v>109</v>
      </c>
      <c r="C4" s="68" t="s">
        <v>110</v>
      </c>
    </row>
    <row r="5" spans="1:3" s="69" customFormat="1" ht="51" customHeight="1" x14ac:dyDescent="0.25">
      <c r="A5" s="66">
        <v>2</v>
      </c>
      <c r="B5" s="70" t="s">
        <v>111</v>
      </c>
      <c r="C5" s="71" t="s">
        <v>112</v>
      </c>
    </row>
    <row r="6" spans="1:3" s="69" customFormat="1" ht="35.25" customHeight="1" x14ac:dyDescent="0.25">
      <c r="A6" s="66">
        <v>3</v>
      </c>
      <c r="B6" s="67" t="s">
        <v>113</v>
      </c>
      <c r="C6" s="68" t="s">
        <v>114</v>
      </c>
    </row>
    <row r="7" spans="1:3" s="69" customFormat="1" ht="26.1" customHeight="1" x14ac:dyDescent="0.25">
      <c r="A7" s="66">
        <v>4</v>
      </c>
      <c r="B7" s="70" t="s">
        <v>115</v>
      </c>
      <c r="C7" s="71" t="s">
        <v>116</v>
      </c>
    </row>
    <row r="8" spans="1:3" s="69" customFormat="1" ht="37.5" customHeight="1" x14ac:dyDescent="0.25">
      <c r="A8" s="66">
        <v>5</v>
      </c>
      <c r="B8" s="67" t="s">
        <v>117</v>
      </c>
      <c r="C8" s="68" t="s">
        <v>118</v>
      </c>
    </row>
    <row r="9" spans="1:3" s="69" customFormat="1" ht="35.25" customHeight="1" x14ac:dyDescent="0.25">
      <c r="A9" s="66">
        <v>6</v>
      </c>
      <c r="B9" s="70" t="s">
        <v>119</v>
      </c>
      <c r="C9" s="71" t="s">
        <v>120</v>
      </c>
    </row>
    <row r="10" spans="1:3" s="69" customFormat="1" ht="26.1" customHeight="1" x14ac:dyDescent="0.25">
      <c r="A10" s="66">
        <v>7</v>
      </c>
      <c r="B10" s="67" t="s">
        <v>121</v>
      </c>
      <c r="C10" s="68" t="s">
        <v>122</v>
      </c>
    </row>
    <row r="11" spans="1:3" s="69" customFormat="1" ht="26.1" customHeight="1" x14ac:dyDescent="0.25">
      <c r="A11" s="66">
        <v>8</v>
      </c>
      <c r="B11" s="70" t="s">
        <v>123</v>
      </c>
      <c r="C11" s="71" t="s">
        <v>179</v>
      </c>
    </row>
    <row r="12" spans="1:3" s="69" customFormat="1" ht="26.1" customHeight="1" x14ac:dyDescent="0.25">
      <c r="A12" s="383" t="s">
        <v>124</v>
      </c>
      <c r="B12" s="383"/>
      <c r="C12" s="383"/>
    </row>
    <row r="13" spans="1:3" s="69" customFormat="1" ht="26.1" customHeight="1" x14ac:dyDescent="0.25">
      <c r="A13" s="66">
        <v>9</v>
      </c>
      <c r="B13" s="67" t="s">
        <v>125</v>
      </c>
      <c r="C13" s="68" t="s">
        <v>126</v>
      </c>
    </row>
    <row r="14" spans="1:3" ht="26.1" customHeight="1" x14ac:dyDescent="0.25">
      <c r="A14" s="66">
        <v>10</v>
      </c>
      <c r="B14" s="70" t="s">
        <v>127</v>
      </c>
      <c r="C14" s="71" t="s">
        <v>128</v>
      </c>
    </row>
    <row r="15" spans="1:3" ht="33" customHeight="1" x14ac:dyDescent="0.25">
      <c r="A15" s="66">
        <v>11</v>
      </c>
      <c r="B15" s="67" t="s">
        <v>129</v>
      </c>
      <c r="C15" s="68" t="s">
        <v>130</v>
      </c>
    </row>
    <row r="16" spans="1:3" ht="26.1" customHeight="1" x14ac:dyDescent="0.25">
      <c r="A16" s="66">
        <v>12</v>
      </c>
      <c r="B16" s="70" t="s">
        <v>131</v>
      </c>
      <c r="C16" s="71" t="s">
        <v>132</v>
      </c>
    </row>
    <row r="17" spans="1:3" ht="26.1" customHeight="1" x14ac:dyDescent="0.25">
      <c r="A17" s="66">
        <v>13</v>
      </c>
      <c r="B17" s="67" t="s">
        <v>133</v>
      </c>
      <c r="C17" s="68" t="s">
        <v>134</v>
      </c>
    </row>
    <row r="18" spans="1:3" ht="26.1" customHeight="1" x14ac:dyDescent="0.25">
      <c r="A18" s="66">
        <v>14</v>
      </c>
      <c r="B18" s="70" t="s">
        <v>135</v>
      </c>
      <c r="C18" s="71" t="s">
        <v>136</v>
      </c>
    </row>
    <row r="19" spans="1:3" ht="24.75" customHeight="1" x14ac:dyDescent="0.25">
      <c r="A19" s="66">
        <v>15</v>
      </c>
      <c r="B19" s="67" t="s">
        <v>137</v>
      </c>
      <c r="C19" s="68" t="s">
        <v>138</v>
      </c>
    </row>
    <row r="20" spans="1:3" ht="24.75" customHeight="1" x14ac:dyDescent="0.25">
      <c r="A20" s="383" t="s">
        <v>18</v>
      </c>
      <c r="B20" s="383"/>
      <c r="C20" s="383"/>
    </row>
    <row r="21" spans="1:3" ht="26.1" customHeight="1" x14ac:dyDescent="0.25">
      <c r="A21" s="66">
        <v>16</v>
      </c>
      <c r="B21" s="70" t="s">
        <v>139</v>
      </c>
      <c r="C21" s="71" t="s">
        <v>140</v>
      </c>
    </row>
    <row r="22" spans="1:3" ht="26.1" customHeight="1" x14ac:dyDescent="0.25">
      <c r="A22" s="66">
        <v>17</v>
      </c>
      <c r="B22" s="67" t="s">
        <v>141</v>
      </c>
      <c r="C22" s="68" t="s">
        <v>142</v>
      </c>
    </row>
    <row r="23" spans="1:3" ht="26.1" customHeight="1" x14ac:dyDescent="0.25">
      <c r="A23" s="66">
        <v>18</v>
      </c>
      <c r="B23" s="70" t="s">
        <v>143</v>
      </c>
      <c r="C23" s="71" t="s">
        <v>144</v>
      </c>
    </row>
    <row r="24" spans="1:3" ht="26.1" customHeight="1" x14ac:dyDescent="0.25">
      <c r="A24" s="66">
        <v>19</v>
      </c>
      <c r="B24" s="67" t="s">
        <v>145</v>
      </c>
      <c r="C24" s="68" t="s">
        <v>146</v>
      </c>
    </row>
    <row r="25" spans="1:3" ht="26.1" customHeight="1" x14ac:dyDescent="0.25">
      <c r="A25" s="66">
        <v>20</v>
      </c>
      <c r="B25" s="70" t="s">
        <v>147</v>
      </c>
      <c r="C25" s="71" t="s">
        <v>148</v>
      </c>
    </row>
    <row r="26" spans="1:3" ht="26.1" customHeight="1" x14ac:dyDescent="0.25">
      <c r="A26" s="66">
        <v>21</v>
      </c>
      <c r="B26" s="67" t="s">
        <v>149</v>
      </c>
      <c r="C26" s="68" t="s">
        <v>150</v>
      </c>
    </row>
    <row r="27" spans="1:3" ht="24" customHeight="1" x14ac:dyDescent="0.25">
      <c r="A27" s="66">
        <v>22</v>
      </c>
      <c r="B27" s="70" t="s">
        <v>151</v>
      </c>
      <c r="C27" s="71" t="s">
        <v>152</v>
      </c>
    </row>
    <row r="28" spans="1:3" ht="28.5" customHeight="1" x14ac:dyDescent="0.25">
      <c r="A28" s="66">
        <v>23</v>
      </c>
      <c r="B28" s="67" t="s">
        <v>45</v>
      </c>
      <c r="C28" s="68" t="s">
        <v>153</v>
      </c>
    </row>
    <row r="29" spans="1:3" ht="25.5" customHeight="1" x14ac:dyDescent="0.25">
      <c r="A29" s="66">
        <v>24</v>
      </c>
      <c r="B29" s="70" t="s">
        <v>46</v>
      </c>
      <c r="C29" s="71" t="s">
        <v>154</v>
      </c>
    </row>
    <row r="30" spans="1:3" ht="20.25" customHeight="1" x14ac:dyDescent="0.25">
      <c r="A30" s="66">
        <v>25</v>
      </c>
      <c r="B30" s="67" t="s">
        <v>155</v>
      </c>
      <c r="C30" s="68" t="s">
        <v>156</v>
      </c>
    </row>
    <row r="31" spans="1:3" ht="20.25" customHeight="1" x14ac:dyDescent="0.25">
      <c r="A31" s="383" t="s">
        <v>20</v>
      </c>
      <c r="B31" s="383"/>
      <c r="C31" s="383"/>
    </row>
    <row r="32" spans="1:3" x14ac:dyDescent="0.25">
      <c r="A32" s="66">
        <v>26</v>
      </c>
      <c r="B32" s="70" t="s">
        <v>157</v>
      </c>
      <c r="C32" s="71" t="s">
        <v>158</v>
      </c>
    </row>
    <row r="33" spans="1:3" x14ac:dyDescent="0.25">
      <c r="A33" s="66">
        <v>27</v>
      </c>
      <c r="B33" s="72" t="s">
        <v>49</v>
      </c>
      <c r="C33" s="68" t="s">
        <v>116</v>
      </c>
    </row>
    <row r="34" spans="1:3" x14ac:dyDescent="0.25">
      <c r="A34" s="66">
        <v>28</v>
      </c>
      <c r="B34" s="73" t="s">
        <v>127</v>
      </c>
      <c r="C34" s="71" t="s">
        <v>159</v>
      </c>
    </row>
    <row r="35" spans="1:3" x14ac:dyDescent="0.25">
      <c r="A35" s="66">
        <v>29</v>
      </c>
      <c r="B35" s="72" t="s">
        <v>160</v>
      </c>
      <c r="C35" s="68" t="s">
        <v>161</v>
      </c>
    </row>
    <row r="36" spans="1:3" x14ac:dyDescent="0.25">
      <c r="A36" s="66">
        <v>30</v>
      </c>
      <c r="B36" s="73" t="s">
        <v>162</v>
      </c>
      <c r="C36" s="71" t="s">
        <v>163</v>
      </c>
    </row>
    <row r="37" spans="1:3" x14ac:dyDescent="0.25">
      <c r="A37" s="66">
        <v>31</v>
      </c>
      <c r="B37" s="67" t="s">
        <v>164</v>
      </c>
      <c r="C37" s="68" t="s">
        <v>158</v>
      </c>
    </row>
    <row r="38" spans="1:3" x14ac:dyDescent="0.25">
      <c r="A38" s="66">
        <v>32</v>
      </c>
      <c r="B38" s="73" t="s">
        <v>49</v>
      </c>
      <c r="C38" s="71" t="s">
        <v>116</v>
      </c>
    </row>
    <row r="39" spans="1:3" x14ac:dyDescent="0.25">
      <c r="A39" s="66">
        <v>33</v>
      </c>
      <c r="B39" s="72" t="s">
        <v>127</v>
      </c>
      <c r="C39" s="68" t="s">
        <v>159</v>
      </c>
    </row>
    <row r="40" spans="1:3" x14ac:dyDescent="0.25">
      <c r="A40" s="66">
        <v>34</v>
      </c>
      <c r="B40" s="73" t="s">
        <v>160</v>
      </c>
      <c r="C40" s="71" t="s">
        <v>161</v>
      </c>
    </row>
    <row r="41" spans="1:3" x14ac:dyDescent="0.25">
      <c r="A41" s="66">
        <v>35</v>
      </c>
      <c r="B41" s="72" t="s">
        <v>162</v>
      </c>
      <c r="C41" s="68" t="s">
        <v>165</v>
      </c>
    </row>
    <row r="42" spans="1:3" x14ac:dyDescent="0.25">
      <c r="A42" s="383" t="s">
        <v>166</v>
      </c>
      <c r="B42" s="383"/>
      <c r="C42" s="383"/>
    </row>
    <row r="43" spans="1:3" ht="32.25" customHeight="1" x14ac:dyDescent="0.25">
      <c r="A43" s="66">
        <v>36</v>
      </c>
      <c r="B43" s="70" t="s">
        <v>167</v>
      </c>
      <c r="C43" s="71" t="s">
        <v>168</v>
      </c>
    </row>
    <row r="44" spans="1:3" x14ac:dyDescent="0.25">
      <c r="A44" s="383" t="s">
        <v>22</v>
      </c>
      <c r="B44" s="383"/>
      <c r="C44" s="383"/>
    </row>
    <row r="45" spans="1:3" ht="30" x14ac:dyDescent="0.25">
      <c r="A45" s="66">
        <v>37</v>
      </c>
      <c r="B45" s="67" t="s">
        <v>169</v>
      </c>
      <c r="C45" s="68" t="s">
        <v>170</v>
      </c>
    </row>
    <row r="46" spans="1:3" ht="24.75" customHeight="1" x14ac:dyDescent="0.25">
      <c r="A46" s="66">
        <v>38</v>
      </c>
      <c r="B46" s="70" t="s">
        <v>171</v>
      </c>
      <c r="C46" s="71" t="s">
        <v>172</v>
      </c>
    </row>
    <row r="47" spans="1:3" ht="33.75" customHeight="1" x14ac:dyDescent="0.25">
      <c r="A47" s="66">
        <v>39</v>
      </c>
      <c r="B47" s="67" t="s">
        <v>173</v>
      </c>
      <c r="C47" s="68" t="s">
        <v>174</v>
      </c>
    </row>
    <row r="48" spans="1:3" ht="30" x14ac:dyDescent="0.25">
      <c r="A48" s="66">
        <v>40</v>
      </c>
      <c r="B48" s="70" t="s">
        <v>175</v>
      </c>
      <c r="C48" s="71" t="s">
        <v>176</v>
      </c>
    </row>
    <row r="49" spans="1:4" ht="30" x14ac:dyDescent="0.25">
      <c r="A49" s="66">
        <v>41</v>
      </c>
      <c r="B49" s="77" t="s">
        <v>177</v>
      </c>
      <c r="C49" s="78" t="s">
        <v>178</v>
      </c>
      <c r="D49" s="79"/>
    </row>
    <row r="50" spans="1:4" x14ac:dyDescent="0.25">
      <c r="A50" s="383" t="s">
        <v>189</v>
      </c>
      <c r="B50" s="383"/>
      <c r="C50" s="383"/>
      <c r="D50" s="79"/>
    </row>
    <row r="51" spans="1:4" ht="43.5" customHeight="1" x14ac:dyDescent="0.25">
      <c r="A51" s="66">
        <v>42</v>
      </c>
      <c r="B51" s="70" t="s">
        <v>187</v>
      </c>
      <c r="C51" s="71" t="s">
        <v>191</v>
      </c>
    </row>
  </sheetData>
  <mergeCells count="7">
    <mergeCell ref="A44:C44"/>
    <mergeCell ref="A50:C50"/>
    <mergeCell ref="A3:C3"/>
    <mergeCell ref="A12:C12"/>
    <mergeCell ref="A20:C20"/>
    <mergeCell ref="A31:C31"/>
    <mergeCell ref="A42:C42"/>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Props1.xml><?xml version="1.0" encoding="utf-8"?>
<ds:datastoreItem xmlns:ds="http://schemas.openxmlformats.org/officeDocument/2006/customXml" ds:itemID="{28B13B13-20C5-4450-8F6A-AB7418E01F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EB4C28-3B0E-4997-AEC2-CF492CD5DA99}">
  <ds:schemaRefs>
    <ds:schemaRef ds:uri="http://schemas.microsoft.com/sharepoint/v3/contenttype/forms"/>
  </ds:schemaRefs>
</ds:datastoreItem>
</file>

<file path=customXml/itemProps3.xml><?xml version="1.0" encoding="utf-8"?>
<ds:datastoreItem xmlns:ds="http://schemas.openxmlformats.org/officeDocument/2006/customXml" ds:itemID="{A0C70731-340C-4329-897C-F3B3F26B5264}">
  <ds:schemaRef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22ef4ef0-7d28-43e9-b597-d882ef352c3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SPI Acumulado</vt:lpstr>
      <vt:lpstr>Población</vt:lpstr>
      <vt:lpstr>Instrucciones Diligenciamiento</vt:lpstr>
      <vt:lpstr>'SPI Acumulado'!Títulos_a_imprimir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Luz Yeny Hernandez</cp:lastModifiedBy>
  <cp:lastPrinted>2020-05-28T23:53:00Z</cp:lastPrinted>
  <dcterms:created xsi:type="dcterms:W3CDTF">2016-07-08T14:51:09Z</dcterms:created>
  <dcterms:modified xsi:type="dcterms:W3CDTF">2021-06-08T19:32:27Z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